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Фадеев\OneDrive - ФГОБУ ВО Финансовый университет при Правительстве РФ\Рабочий стол\"/>
    </mc:Choice>
  </mc:AlternateContent>
  <xr:revisionPtr revIDLastSave="0" documentId="8_{F1CAC1F2-2958-477F-B831-3689E3BFAD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для заполнения" sheetId="8" r:id="rId1"/>
    <sheet name="стр.1" sheetId="4" r:id="rId2"/>
    <sheet name="стр.2_3" sheetId="5" r:id="rId3"/>
    <sheet name="Страны сут." sheetId="6" r:id="rId4"/>
    <sheet name="Страны жил." sheetId="7" r:id="rId5"/>
    <sheet name="справочник" sheetId="12" r:id="rId6"/>
  </sheets>
  <externalReferences>
    <externalReference r:id="rId7"/>
  </externalReferences>
  <definedNames>
    <definedName name="_xlnm._FilterDatabase" localSheetId="4" hidden="1">'Страны жил.'!$A$1:$C$216</definedName>
    <definedName name="TABLE" localSheetId="1">стр.1!#REF!</definedName>
    <definedName name="TABLE" localSheetId="2">стр.2_3!#REF!</definedName>
    <definedName name="TABLE_2" localSheetId="1">стр.1!#REF!</definedName>
    <definedName name="TABLE_2" localSheetId="2">стр.2_3!#REF!</definedName>
    <definedName name="НаправленияДеятельности">'[1]Направления деятельности'!$D$4:$D$21</definedName>
    <definedName name="_xlnm.Print_Area" localSheetId="1">стр.1!$A$1:$DA$32</definedName>
    <definedName name="_xlnm.Print_Area" localSheetId="2">стр.2_3!$A$1:$DA$104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44" i="5" l="1"/>
  <c r="BK44" i="5" s="1"/>
  <c r="AA34" i="5" l="1"/>
  <c r="AU26" i="5"/>
  <c r="AA25" i="5"/>
  <c r="BE13" i="5" l="1"/>
  <c r="AT12" i="5"/>
  <c r="AI12" i="5"/>
  <c r="Y12" i="5"/>
  <c r="O13" i="5"/>
  <c r="O12" i="5"/>
  <c r="E13" i="5"/>
  <c r="AS45" i="5"/>
  <c r="BE26" i="5" l="1"/>
  <c r="AN34" i="5"/>
  <c r="BE25" i="5"/>
  <c r="AK25" i="5"/>
  <c r="AA26" i="5"/>
  <c r="AU25" i="5"/>
  <c r="AX97" i="5" l="1"/>
  <c r="AX96" i="5"/>
  <c r="BK46" i="5" l="1"/>
  <c r="BK47" i="5"/>
  <c r="BK48" i="5"/>
  <c r="BK49" i="5"/>
  <c r="BK50" i="5"/>
  <c r="BK51" i="5"/>
  <c r="BK52" i="5"/>
  <c r="BK53" i="5"/>
  <c r="B22" i="8"/>
  <c r="BE101" i="5"/>
  <c r="AA101" i="5"/>
  <c r="BC84" i="5"/>
  <c r="Y84" i="5"/>
  <c r="BK77" i="5"/>
  <c r="AA77" i="5"/>
  <c r="BB16" i="5"/>
  <c r="Y16" i="5"/>
  <c r="A6" i="5"/>
  <c r="S31" i="4"/>
  <c r="CQ31" i="4"/>
  <c r="BW31" i="4"/>
  <c r="CH6" i="4"/>
  <c r="BC6" i="4"/>
  <c r="CH13" i="5" l="1"/>
  <c r="CH12" i="5"/>
  <c r="B34" i="8"/>
  <c r="B35" i="8"/>
  <c r="AH22" i="4" s="1"/>
  <c r="CQ22" i="4" s="1"/>
  <c r="B23" i="8" l="1"/>
  <c r="Z27" i="4"/>
  <c r="Z24" i="4"/>
  <c r="BC87" i="5"/>
  <c r="Z25" i="4"/>
  <c r="BP12" i="5" l="1"/>
  <c r="CA13" i="5" s="1"/>
  <c r="B25" i="8"/>
  <c r="AL43" i="5"/>
  <c r="A25" i="8"/>
  <c r="B24" i="8"/>
  <c r="BA34" i="5" l="1"/>
  <c r="BK43" i="5"/>
  <c r="A29" i="8"/>
  <c r="AL45" i="5"/>
  <c r="BK45" i="5" s="1"/>
  <c r="Y87" i="5"/>
  <c r="I2" i="7"/>
  <c r="BX96" i="5" l="1"/>
  <c r="BK54" i="5"/>
  <c r="B29" i="8"/>
  <c r="B33" i="8" l="1"/>
  <c r="CF34" i="5"/>
  <c r="BK56" i="5" l="1"/>
  <c r="BX9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Грабильников Евгений Александрович</author>
    <author>Грабильников Евгений</author>
    <author>Татьяна А. Тормышева</author>
  </authors>
  <commentList>
    <comment ref="B14" authorId="0" shapeId="0" xr:uid="{35B3B193-85CF-4A32-A8E8-3CCE99823893}">
      <text>
        <r>
          <rPr>
            <b/>
            <sz val="9"/>
            <color indexed="81"/>
            <rFont val="Tahoma"/>
            <family val="2"/>
            <charset val="204"/>
          </rPr>
          <t>Заполните поле в соответствии с Планом командировок на текущий год</t>
        </r>
      </text>
    </comment>
    <comment ref="B17" authorId="1" shapeId="0" xr:uid="{BAAB18B3-5B8E-4D45-8CE3-07B5549CFC86}">
      <text>
        <r>
          <rPr>
            <b/>
            <sz val="9"/>
            <color indexed="81"/>
            <rFont val="Tahoma"/>
            <family val="2"/>
            <charset val="204"/>
          </rPr>
          <t>Выбрать из выпадающего списка</t>
        </r>
      </text>
    </comment>
    <comment ref="B23" authorId="1" shapeId="0" xr:uid="{807EDA1F-BD0E-4604-A386-D10E78ED19B7}">
      <text>
        <r>
          <rPr>
            <b/>
            <sz val="9"/>
            <color indexed="81"/>
            <rFont val="Tahoma"/>
            <family val="2"/>
            <charset val="204"/>
          </rPr>
          <t>Проверить правильность расчета и при необходимости исправить</t>
        </r>
      </text>
    </comment>
    <comment ref="B24" authorId="1" shapeId="0" xr:uid="{7D602A36-7C6C-44F2-BDBD-516266A4ADBA}">
      <text>
        <r>
          <rPr>
            <b/>
            <sz val="9"/>
            <color indexed="81"/>
            <rFont val="Tahoma"/>
            <family val="2"/>
            <charset val="204"/>
          </rPr>
          <t>Проверить правильность расчета (дни проживания) и при необходимости исправить</t>
        </r>
      </text>
    </comment>
    <comment ref="B27" authorId="0" shapeId="0" xr:uid="{C3286C17-E7D3-4BE9-93A1-31479BD43116}">
      <text>
        <r>
          <rPr>
            <b/>
            <sz val="9"/>
            <color indexed="81"/>
            <rFont val="Tahoma"/>
            <family val="2"/>
            <charset val="204"/>
          </rPr>
          <t>Выбрать из выпадающего списка</t>
        </r>
      </text>
    </comment>
    <comment ref="B28" authorId="1" shapeId="0" xr:uid="{C8DF22B0-B728-4BFC-82C9-FD41AFAF8BBC}">
      <text>
        <r>
          <rPr>
            <b/>
            <sz val="9"/>
            <color indexed="81"/>
            <rFont val="Tahoma"/>
            <family val="2"/>
            <charset val="204"/>
          </rPr>
          <t>Указать фактическую стоимость проживания в сутки в рублях, не превышающую предельное значение</t>
        </r>
      </text>
    </comment>
    <comment ref="B30" authorId="0" shapeId="0" xr:uid="{CC351891-2986-4795-9295-6650426EE79E}">
      <text>
        <r>
          <rPr>
            <b/>
            <sz val="9"/>
            <color indexed="81"/>
            <rFont val="Tahoma"/>
            <family val="2"/>
            <charset val="204"/>
          </rPr>
          <t>Выбрать из выпадающего списка</t>
        </r>
      </text>
    </comment>
    <comment ref="B31" authorId="2" shapeId="0" xr:uid="{A602877C-BEFB-4913-840A-2A1481CFD2C2}">
      <text>
        <r>
          <rPr>
            <b/>
            <sz val="9"/>
            <color indexed="81"/>
            <rFont val="Tahoma"/>
            <family val="2"/>
            <charset val="204"/>
          </rPr>
          <t>Если не известен договор, то поле оставить пустым</t>
        </r>
      </text>
    </comment>
    <comment ref="B34" authorId="1" shapeId="0" xr:uid="{33CADDA7-242E-48FD-A7DC-1E4E7AB19EA8}">
      <text>
        <r>
          <rPr>
            <b/>
            <sz val="9"/>
            <color indexed="81"/>
            <rFont val="Tahoma"/>
            <family val="2"/>
            <charset val="204"/>
          </rPr>
          <t>Проверить и при необходимости исправить</t>
        </r>
      </text>
    </comment>
    <comment ref="B35" authorId="1" shapeId="0" xr:uid="{FE4FF6CB-729F-4ADC-8066-8B98BB7C6906}">
      <text>
        <r>
          <rPr>
            <b/>
            <sz val="9"/>
            <color indexed="81"/>
            <rFont val="Tahoma"/>
            <family val="2"/>
            <charset val="204"/>
          </rPr>
          <t>Проверить и при необходимости исправить</t>
        </r>
      </text>
    </comment>
  </commentList>
</comments>
</file>

<file path=xl/sharedStrings.xml><?xml version="1.0" encoding="utf-8"?>
<sst xmlns="http://schemas.openxmlformats.org/spreadsheetml/2006/main" count="1062" uniqueCount="476">
  <si>
    <t>Руководитель</t>
  </si>
  <si>
    <t>(уполномоченное лицо)</t>
  </si>
  <si>
    <t>(наименование организации)</t>
  </si>
  <si>
    <t>(должность)</t>
  </si>
  <si>
    <t>(подпись)</t>
  </si>
  <si>
    <t>(расшифровка подписи)</t>
  </si>
  <si>
    <t>СОГЛАСОВАНО</t>
  </si>
  <si>
    <t>"</t>
  </si>
  <si>
    <t xml:space="preserve"> г.</t>
  </si>
  <si>
    <t>УТВЕРЖДАЮ</t>
  </si>
  <si>
    <t>Руководитель учреждения</t>
  </si>
  <si>
    <t>Коды</t>
  </si>
  <si>
    <t>Форма по ОКУД</t>
  </si>
  <si>
    <t>Дата</t>
  </si>
  <si>
    <t>по Сводному реестру</t>
  </si>
  <si>
    <t>Учреждение</t>
  </si>
  <si>
    <t>Структурное подразделение</t>
  </si>
  <si>
    <t>Работник (подотчетное лицо)</t>
  </si>
  <si>
    <t>Учетный номер</t>
  </si>
  <si>
    <t>(фамилия, имя, отчество (при наличии)</t>
  </si>
  <si>
    <t>Должность (статус)</t>
  </si>
  <si>
    <t>Особый статус (условия)</t>
  </si>
  <si>
    <t>Единица измерения:</t>
  </si>
  <si>
    <t>руб. (с точностью до второго десятичного знака)</t>
  </si>
  <si>
    <t>по ОКЕИ</t>
  </si>
  <si>
    <t>383</t>
  </si>
  <si>
    <t>Номер</t>
  </si>
  <si>
    <t>(план-график командировок, иной документ)</t>
  </si>
  <si>
    <t>1. Условия командирования</t>
  </si>
  <si>
    <t>1.1. Служебное задание на командирование</t>
  </si>
  <si>
    <t>Содержание задания (цель)</t>
  </si>
  <si>
    <t>Место и сроки командирования</t>
  </si>
  <si>
    <t>№
п/п</t>
  </si>
  <si>
    <t>населенный пункт</t>
  </si>
  <si>
    <t>организация</t>
  </si>
  <si>
    <t>Место назначения</t>
  </si>
  <si>
    <t>Срок командирования</t>
  </si>
  <si>
    <t>Дополни-тельное условие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</si>
  <si>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</si>
  <si>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</si>
  <si>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</si>
  <si>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</si>
  <si>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</si>
  <si>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</si>
  <si>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</si>
  <si>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</si>
  <si>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</si>
  <si>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</si>
  <si>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</si>
  <si>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Ответственный исполнитель</t>
  </si>
  <si>
    <t>кадрового подразделения</t>
  </si>
  <si>
    <t>1.2. Условия проезда</t>
  </si>
  <si>
    <t>Вид транспорта</t>
  </si>
  <si>
    <t>пункт</t>
  </si>
  <si>
    <t>дата</t>
  </si>
  <si>
    <t>отправление</t>
  </si>
  <si>
    <t>прибытие</t>
  </si>
  <si>
    <t>Маршрут</t>
  </si>
  <si>
    <t>Категория (класс) проезда</t>
  </si>
  <si>
    <t>1.3. Условия проживания</t>
  </si>
  <si>
    <t>Условия проживания</t>
  </si>
  <si>
    <t>заезда</t>
  </si>
  <si>
    <t>выезда</t>
  </si>
  <si>
    <t>Продолжи-тельность
(сутки)</t>
  </si>
  <si>
    <t>Категория проживания</t>
  </si>
  <si>
    <t>содержание</t>
  </si>
  <si>
    <t>сумма</t>
  </si>
  <si>
    <t>2. Обоснование командировочных расходов</t>
  </si>
  <si>
    <t>2.1. Расчет обязательств по командировке</t>
  </si>
  <si>
    <t>Наименование расхода</t>
  </si>
  <si>
    <t>Способ обеспечения</t>
  </si>
  <si>
    <t>Итого расходов</t>
  </si>
  <si>
    <t>обеспечения</t>
  </si>
  <si>
    <t>Норматив</t>
  </si>
  <si>
    <t>Планируемые расходы</t>
  </si>
  <si>
    <t>Причины отклонений</t>
  </si>
  <si>
    <t>СПРАВОЧНО</t>
  </si>
  <si>
    <t>в том числе:</t>
  </si>
  <si>
    <t>по отчету на проверке</t>
  </si>
  <si>
    <t>просроченная</t>
  </si>
  <si>
    <t>Код валюты по ОКВ</t>
  </si>
  <si>
    <t>Сумма в валюте</t>
  </si>
  <si>
    <t>Сумма в рублях (рублевом эквиваленте)</t>
  </si>
  <si>
    <t>бухгалтерской службы</t>
  </si>
  <si>
    <t>Сумма задолженности по ранее выданным авансам, всего</t>
  </si>
  <si>
    <t>Руководитель структурного</t>
  </si>
  <si>
    <t>подразделения</t>
  </si>
  <si>
    <t>Подотчетное лицо</t>
  </si>
  <si>
    <t>(ответственный исполнитель)</t>
  </si>
  <si>
    <t>3. Финансовое обеспечение</t>
  </si>
  <si>
    <t>Код по Сводному реестру</t>
  </si>
  <si>
    <t>Получатель бюджетных средств</t>
  </si>
  <si>
    <t>Код по БК</t>
  </si>
  <si>
    <t>код КОСГУ</t>
  </si>
  <si>
    <t>КФО</t>
  </si>
  <si>
    <t>Финансовый год</t>
  </si>
  <si>
    <t>Сумма</t>
  </si>
  <si>
    <t>Признак наличия ЛБО</t>
  </si>
  <si>
    <t>Руководитель финансово-</t>
  </si>
  <si>
    <t>экономического подразделения</t>
  </si>
  <si>
    <t>продолжи-тельность (дни)</t>
  </si>
  <si>
    <t>продолжи-тельность
с учетом дней
в пути (дни)</t>
  </si>
  <si>
    <t>х</t>
  </si>
  <si>
    <t xml:space="preserve">Решение № </t>
  </si>
  <si>
    <t>Документ-основание</t>
  </si>
  <si>
    <t>форма 0504515 с. 2</t>
  </si>
  <si>
    <t>Наименование валюты</t>
  </si>
  <si>
    <t>Коли-чество</t>
  </si>
  <si>
    <t>Цена за единицу</t>
  </si>
  <si>
    <t>в том числе:
по кодам валют</t>
  </si>
  <si>
    <t>по способу</t>
  </si>
  <si>
    <t>форма 0504515 с. 3</t>
  </si>
  <si>
    <t>(в ред. Приказа Минфина России от 15.06.2020 № 103н)</t>
  </si>
  <si>
    <t>-</t>
  </si>
  <si>
    <t>г. Москва</t>
  </si>
  <si>
    <t>Проживание в гостинице</t>
  </si>
  <si>
    <t>Предоставление аванса</t>
  </si>
  <si>
    <t>212</t>
  </si>
  <si>
    <t>23</t>
  </si>
  <si>
    <t>Индия</t>
  </si>
  <si>
    <t>2023</t>
  </si>
  <si>
    <t>Федеральное государственное образовательное бюджетное учреждение высшего образования "Финансовый университет при Правительстве Российской Федерации"</t>
  </si>
  <si>
    <t>Начальник группы кассовых операций</t>
  </si>
  <si>
    <t>Т.И. Кузнецова</t>
  </si>
  <si>
    <t>Начальник планово-финансового управления</t>
  </si>
  <si>
    <t>Г.И. Елисеева</t>
  </si>
  <si>
    <t>001Х1941</t>
  </si>
  <si>
    <t>00000000000000000112</t>
  </si>
  <si>
    <t>Начальник Управления кадрового обеспечения</t>
  </si>
  <si>
    <t>И.Л. Аносова</t>
  </si>
  <si>
    <t>226</t>
  </si>
  <si>
    <t>эконом класс</t>
  </si>
  <si>
    <r>
      <t>Постановление Правительства РФ от 26.12.2005 N 812
(</t>
    </r>
    <r>
      <rPr>
        <sz val="10"/>
        <color rgb="FFFF0000"/>
        <rFont val="Arial"/>
        <family val="2"/>
        <charset val="204"/>
      </rPr>
      <t>ред. от 03.09.2022</t>
    </r>
    <r>
      <rPr>
        <sz val="10"/>
        <rFont val="Arial"/>
        <family val="2"/>
        <charset val="204"/>
      </rPr>
      <t>)</t>
    </r>
  </si>
  <si>
    <t>Суточные (долларов США)</t>
  </si>
  <si>
    <t>при служебной командировке с территории Российской Федерации на территории иностранных государств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</si>
  <si>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</si>
  <si>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</si>
  <si>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</si>
  <si>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</si>
  <si>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</si>
  <si>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</si>
  <si>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Ангола</t>
  </si>
  <si>
    <t>Андорра</t>
  </si>
  <si>
    <t>Антигуа и Барбуда</t>
  </si>
  <si>
    <t>Аргентина</t>
  </si>
  <si>
    <t>Армения</t>
  </si>
  <si>
    <t>Афганистан</t>
  </si>
  <si>
    <t>Багамские Острова</t>
  </si>
  <si>
    <t>Бангладеш</t>
  </si>
  <si>
    <t>Барбадос</t>
  </si>
  <si>
    <t>Бахрейн</t>
  </si>
  <si>
    <t>Белиз</t>
  </si>
  <si>
    <t>Белоруссия</t>
  </si>
  <si>
    <t>Бельгия</t>
  </si>
  <si>
    <t>Бенин</t>
  </si>
  <si>
    <t>Бермудские Острова</t>
  </si>
  <si>
    <t>Болгария</t>
  </si>
  <si>
    <t>Боливия</t>
  </si>
  <si>
    <t>Босния и Герцеговина</t>
  </si>
  <si>
    <t>Ботсвана</t>
  </si>
  <si>
    <t>Бразилия</t>
  </si>
  <si>
    <t>Бруней</t>
  </si>
  <si>
    <t>Буркина-Фасо</t>
  </si>
  <si>
    <t>Бурунди</t>
  </si>
  <si>
    <t>Вануату</t>
  </si>
  <si>
    <t>Великобритания</t>
  </si>
  <si>
    <t>Венгрия</t>
  </si>
  <si>
    <t>Венесуэла</t>
  </si>
  <si>
    <t>Вьетнам</t>
  </si>
  <si>
    <t>Габон</t>
  </si>
  <si>
    <t>Гаити</t>
  </si>
  <si>
    <t>Гайана</t>
  </si>
  <si>
    <t>Гамбия</t>
  </si>
  <si>
    <t>Гана</t>
  </si>
  <si>
    <t>Гватемала</t>
  </si>
  <si>
    <t>Гвинея</t>
  </si>
  <si>
    <t>Гвинея-Бисау</t>
  </si>
  <si>
    <t>Германия</t>
  </si>
  <si>
    <t>Гибралтар</t>
  </si>
  <si>
    <t>Гондурас</t>
  </si>
  <si>
    <t>Гренада</t>
  </si>
  <si>
    <t>Греция</t>
  </si>
  <si>
    <t>Грузия</t>
  </si>
  <si>
    <t>Дания</t>
  </si>
  <si>
    <t>Джибути</t>
  </si>
  <si>
    <t>Содружество Доминики</t>
  </si>
  <si>
    <t>Доминиканская Республика</t>
  </si>
  <si>
    <t>Египет</t>
  </si>
  <si>
    <t>Замбия</t>
  </si>
  <si>
    <t>Заморские территории Франции</t>
  </si>
  <si>
    <t>Зимбабве</t>
  </si>
  <si>
    <t>Израиль</t>
  </si>
  <si>
    <t>Индонезия</t>
  </si>
  <si>
    <t>Иордания</t>
  </si>
  <si>
    <t>Ирак</t>
  </si>
  <si>
    <t>Иран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</si>
  <si>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</si>
  <si>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</si>
  <si>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</si>
  <si>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</si>
  <si>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</si>
  <si>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</si>
  <si>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</si>
  <si>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Каймановы Острова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</si>
  <si>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</si>
  <si>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</si>
  <si>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</si>
  <si>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</si>
  <si>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</si>
  <si>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</si>
  <si>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</si>
  <si>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Республика Кирибати</t>
  </si>
  <si>
    <t>Китай</t>
  </si>
  <si>
    <t>Китай (Гонконг)</t>
  </si>
  <si>
    <t>Китай (Тайвань)</t>
  </si>
  <si>
    <t>Колумбия</t>
  </si>
  <si>
    <t>Коморские Острова</t>
  </si>
  <si>
    <t>Конго</t>
  </si>
  <si>
    <t>Демократическая Республика Конго</t>
  </si>
  <si>
    <t>Корейская Народно-Демократическая Республика</t>
  </si>
  <si>
    <t>Республика Корея</t>
  </si>
  <si>
    <t>Коста-Рика</t>
  </si>
  <si>
    <t>Кот-д'Ивуар</t>
  </si>
  <si>
    <t>Куба</t>
  </si>
  <si>
    <t>Кувейт</t>
  </si>
  <si>
    <t>Лаос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</si>
  <si>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</si>
  <si>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</si>
  <si>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</si>
  <si>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</si>
  <si>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</si>
  <si>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</si>
  <si>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</si>
  <si>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</si>
  <si>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</si>
  <si>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</si>
  <si>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</si>
  <si>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Макао</t>
  </si>
  <si>
    <t>Македония</t>
  </si>
  <si>
    <t>Малави</t>
  </si>
  <si>
    <t>Малайзия</t>
  </si>
  <si>
    <t>Мали</t>
  </si>
  <si>
    <t>Мальдивы</t>
  </si>
  <si>
    <t>Мальта</t>
  </si>
  <si>
    <t>Марокко</t>
  </si>
  <si>
    <t>Мексика</t>
  </si>
  <si>
    <t>Мозамбик</t>
  </si>
  <si>
    <t>Молдавия</t>
  </si>
  <si>
    <t>Монако</t>
  </si>
  <si>
    <t>Монголия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</si>
  <si>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</si>
  <si>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</si>
  <si>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</si>
  <si>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</si>
  <si>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</si>
  <si>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</si>
  <si>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</si>
  <si>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</si>
  <si>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</si>
  <si>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</si>
  <si>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</si>
  <si>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</si>
  <si>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</si>
  <si>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Пакистан</t>
  </si>
  <si>
    <t>Палау, остров</t>
  </si>
  <si>
    <t>Палестина</t>
  </si>
  <si>
    <t>Панама</t>
  </si>
  <si>
    <t>Папуа - Новая Гвинея</t>
  </si>
  <si>
    <t>Парагвай</t>
  </si>
  <si>
    <t>Перу</t>
  </si>
  <si>
    <t>Польша</t>
  </si>
  <si>
    <t>Португалия</t>
  </si>
  <si>
    <t>Пуэрто-Рико</t>
  </si>
  <si>
    <t>Руанда</t>
  </si>
  <si>
    <t>Румыния</t>
  </si>
  <si>
    <t>Сальвадор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</si>
  <si>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</si>
  <si>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</si>
  <si>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</si>
  <si>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</si>
  <si>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</si>
  <si>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Сейшельские Острова</t>
  </si>
  <si>
    <t>Сенегал</t>
  </si>
  <si>
    <t>Сент-Люсия</t>
  </si>
  <si>
    <t>Сербия и Черногория</t>
  </si>
  <si>
    <t>Сингапур</t>
  </si>
  <si>
    <t>Сирия</t>
  </si>
  <si>
    <t>Словакия</t>
  </si>
  <si>
    <t>Словения</t>
  </si>
  <si>
    <t>Соломоновы Острова</t>
  </si>
  <si>
    <t>Сомали</t>
  </si>
  <si>
    <t>Судан</t>
  </si>
  <si>
    <t>Суринам</t>
  </si>
  <si>
    <t>США</t>
  </si>
  <si>
    <t>Сьерра-Леоне</t>
  </si>
  <si>
    <t>Таджикистан</t>
  </si>
  <si>
    <t>Таиланд</t>
  </si>
  <si>
    <t>Танзания</t>
  </si>
  <si>
    <t>Того</t>
  </si>
  <si>
    <t>Тонга</t>
  </si>
  <si>
    <t>Тринидад и Тобаго</t>
  </si>
  <si>
    <t>Тунис</t>
  </si>
  <si>
    <t>Туркменистан</t>
  </si>
  <si>
    <t>Турция</t>
  </si>
  <si>
    <t>Уганда</t>
  </si>
  <si>
    <t>Узбекистан</t>
  </si>
  <si>
    <t>Украина</t>
  </si>
  <si>
    <t>Уругвай</t>
  </si>
  <si>
    <t>Фиджи</t>
  </si>
  <si>
    <t>Филиппины</t>
  </si>
  <si>
    <t>Финляндия</t>
  </si>
  <si>
    <t>Франция</t>
  </si>
  <si>
    <t>Хорватия</t>
  </si>
  <si>
    <t>Центральноафриканская Республика</t>
  </si>
  <si>
    <t>Чад</t>
  </si>
  <si>
    <t>Чехия</t>
  </si>
  <si>
    <t>Чили</t>
  </si>
  <si>
    <t>Швейцария</t>
  </si>
  <si>
    <t>Швеция</t>
  </si>
  <si>
    <t>Шри-Ланка</t>
  </si>
  <si>
    <t>Эквадор</t>
  </si>
  <si>
    <t>Экваториальная Гвинея</t>
  </si>
  <si>
    <t>Эритрея</t>
  </si>
  <si>
    <t>Эстония</t>
  </si>
  <si>
    <t>Эфиопия</t>
  </si>
  <si>
    <t>Южная Осетия</t>
  </si>
  <si>
    <t>Южно-Африканская Республика</t>
  </si>
  <si>
    <t>Ямайка</t>
  </si>
  <si>
    <t>Япония</t>
  </si>
  <si>
    <r>
      <rPr>
        <b/>
        <sz val="11"/>
        <color rgb="FF22272F"/>
        <rFont val="Times New Roman"/>
        <family val="1"/>
        <charset val="204"/>
      </rPr>
      <t>Страна</t>
    </r>
    <r>
      <rPr>
        <sz val="11"/>
        <color rgb="FF22272F"/>
        <rFont val="Times New Roman"/>
        <family val="1"/>
        <charset val="204"/>
      </rPr>
      <t xml:space="preserve">    Постановление Правительства РФ от 22.08.2020 N 1267 (</t>
    </r>
    <r>
      <rPr>
        <sz val="11"/>
        <color rgb="FFFF0000"/>
        <rFont val="Times New Roman"/>
        <family val="1"/>
        <charset val="204"/>
      </rPr>
      <t>ред. от 14.05.2022</t>
    </r>
    <r>
      <rPr>
        <sz val="11"/>
        <color rgb="FF22272F"/>
        <rFont val="Times New Roman"/>
        <family val="1"/>
        <charset val="204"/>
      </rPr>
      <t xml:space="preserve">) </t>
    </r>
  </si>
  <si>
    <t>Предельная норма возмещения расходов по найму жилого помещения в сутки</t>
  </si>
  <si>
    <r>
      <rPr>
        <b/>
        <sz val="11"/>
        <color rgb="FF22272F"/>
        <rFont val="Times New Roman"/>
        <family val="1"/>
        <charset val="204"/>
      </rPr>
      <t xml:space="preserve">Город </t>
    </r>
    <r>
      <rPr>
        <sz val="11"/>
        <color rgb="FF22272F"/>
        <rFont val="Times New Roman"/>
        <family val="1"/>
        <charset val="204"/>
      </rPr>
      <t xml:space="preserve">   Постановление Правительства РФ от 22.08.2020 N 1267 (</t>
    </r>
    <r>
      <rPr>
        <sz val="11"/>
        <color rgb="FFFF0000"/>
        <rFont val="Times New Roman"/>
        <family val="1"/>
        <charset val="204"/>
      </rPr>
      <t>ред. от 14.05.2022</t>
    </r>
    <r>
      <rPr>
        <sz val="11"/>
        <color rgb="FF22272F"/>
        <rFont val="Times New Roman"/>
        <family val="1"/>
        <charset val="204"/>
      </rPr>
      <t>)</t>
    </r>
  </si>
  <si>
    <t>доллары США</t>
  </si>
  <si>
    <t>Баку</t>
  </si>
  <si>
    <t>Ереван</t>
  </si>
  <si>
    <t>евро</t>
  </si>
  <si>
    <t>Минск</t>
  </si>
  <si>
    <t>Азербайджан (Баку)</t>
  </si>
  <si>
    <t>Лондон</t>
  </si>
  <si>
    <t>английские фунты стерлингов</t>
  </si>
  <si>
    <t>Тбилиси</t>
  </si>
  <si>
    <t>Бишкек</t>
  </si>
  <si>
    <t>Гонконг</t>
  </si>
  <si>
    <t>Тайвань</t>
  </si>
  <si>
    <t>Рига</t>
  </si>
  <si>
    <t>Вильнюс</t>
  </si>
  <si>
    <t>Армения (Ереван)</t>
  </si>
  <si>
    <t>Кишинев</t>
  </si>
  <si>
    <t>Нью-Йорк</t>
  </si>
  <si>
    <t>Душанбе</t>
  </si>
  <si>
    <t>Ашхабад</t>
  </si>
  <si>
    <t>Ташкент</t>
  </si>
  <si>
    <t>Киев</t>
  </si>
  <si>
    <t>Таллин</t>
  </si>
  <si>
    <t>Белоруссия (Минск)</t>
  </si>
  <si>
    <t>Великобритания (Лондон)</t>
  </si>
  <si>
    <t>Государство Палестина</t>
  </si>
  <si>
    <t>Грузия (Тбилиси)</t>
  </si>
  <si>
    <t>датские кроны</t>
  </si>
  <si>
    <t>Доминика</t>
  </si>
  <si>
    <t>Донецкая Народная Республика</t>
  </si>
  <si>
    <t>рубли</t>
  </si>
  <si>
    <t>Киргизия (Бишкек)</t>
  </si>
  <si>
    <t>Кирибати</t>
  </si>
  <si>
    <t>Китай (Макао)</t>
  </si>
  <si>
    <t>Латвия (Рига)</t>
  </si>
  <si>
    <t>Литва (Вильнюс)</t>
  </si>
  <si>
    <t>Луганская Народная Республика</t>
  </si>
  <si>
    <t>Молдавия (Кишинев)</t>
  </si>
  <si>
    <t>норвежские кроны</t>
  </si>
  <si>
    <t>Острова Кайман</t>
  </si>
  <si>
    <t>Палау</t>
  </si>
  <si>
    <t>Северная Македония</t>
  </si>
  <si>
    <t>Сербия</t>
  </si>
  <si>
    <t>Соединенные Штаты Америки (Нью-Йорк)</t>
  </si>
  <si>
    <t>Соединенные Штаты Америки</t>
  </si>
  <si>
    <t>Таджикистан (Душанбе)</t>
  </si>
  <si>
    <t>Туркменистан (Ашхабад)</t>
  </si>
  <si>
    <t>Узбекистан (Ташкент)</t>
  </si>
  <si>
    <t>Украина (Киев)</t>
  </si>
  <si>
    <t>Черногория</t>
  </si>
  <si>
    <t>швейцарские франки</t>
  </si>
  <si>
    <t>шведские кроны</t>
  </si>
  <si>
    <t>Эсватини</t>
  </si>
  <si>
    <t>Эстония (Таллин)</t>
  </si>
  <si>
    <t>Южный Судан</t>
  </si>
  <si>
    <t>японские иены</t>
  </si>
  <si>
    <t>Персональные данные</t>
  </si>
  <si>
    <t>Фамилия</t>
  </si>
  <si>
    <t>Имя</t>
  </si>
  <si>
    <t>Отчество</t>
  </si>
  <si>
    <t>расшифровка подписи в формате И.О. Фамилия</t>
  </si>
  <si>
    <t xml:space="preserve">Должность </t>
  </si>
  <si>
    <t>Сведения о командировке</t>
  </si>
  <si>
    <t>Место назначения, организация</t>
  </si>
  <si>
    <t>Место назначения, город</t>
  </si>
  <si>
    <t>Место назначения, страна</t>
  </si>
  <si>
    <t>Срок командировки (календарные дни), всего</t>
  </si>
  <si>
    <t>Срок командировки (календарные дни), не считая времени нахождения в пути (срок проживания)</t>
  </si>
  <si>
    <r>
      <t xml:space="preserve">Требуется ли проживание? </t>
    </r>
    <r>
      <rPr>
        <i/>
        <sz val="12"/>
        <rFont val="Times New Roman"/>
        <family val="1"/>
        <charset val="204"/>
      </rPr>
      <t>(да, нет)</t>
    </r>
  </si>
  <si>
    <t>Да</t>
  </si>
  <si>
    <r>
      <t>Источник финансирования командировочных расходов (</t>
    </r>
    <r>
      <rPr>
        <i/>
        <sz val="12"/>
        <color rgb="FFFF0000"/>
        <rFont val="Times New Roman"/>
        <family val="1"/>
        <charset val="204"/>
      </rPr>
      <t>если за счет принимающей стороны, то указать источник для оплаты суточных)</t>
    </r>
  </si>
  <si>
    <t>Субсидии из Федерального бюджета</t>
  </si>
  <si>
    <t>Стоимость командировочных расходов составит, руб.</t>
  </si>
  <si>
    <r>
      <t xml:space="preserve">срок представления оправдательных документов о проделанной командировке, не более 3-х рабочих дней с момента возвращения из командировки </t>
    </r>
    <r>
      <rPr>
        <i/>
        <sz val="12"/>
        <rFont val="Times New Roman"/>
        <family val="1"/>
        <charset val="204"/>
      </rPr>
      <t>(указать дату)</t>
    </r>
  </si>
  <si>
    <t>Дата составления документа</t>
  </si>
  <si>
    <t>Сведения о подписантах</t>
  </si>
  <si>
    <t xml:space="preserve">Россия </t>
  </si>
  <si>
    <t>Сидоров</t>
  </si>
  <si>
    <t>Семён</t>
  </si>
  <si>
    <t>Семёнович</t>
  </si>
  <si>
    <t>С.С. Сидоров</t>
  </si>
  <si>
    <t>Начальник отдела</t>
  </si>
  <si>
    <t>Отдел по работе</t>
  </si>
  <si>
    <t>Оплата проживания (за счет Финуниверситета или принимающей стороны)</t>
  </si>
  <si>
    <t>Нет</t>
  </si>
  <si>
    <t>За счет принимающей стороны</t>
  </si>
  <si>
    <t>За счет Финуниверситета</t>
  </si>
  <si>
    <t>Средства от приносящей доход деятельности</t>
  </si>
  <si>
    <r>
      <t>Основание (</t>
    </r>
    <r>
      <rPr>
        <i/>
        <sz val="12"/>
        <rFont val="Times New Roman"/>
        <family val="1"/>
        <charset val="204"/>
      </rPr>
      <t>приглашение, договор, письмо и т.д.</t>
    </r>
    <r>
      <rPr>
        <sz val="12"/>
        <rFont val="Times New Roman"/>
        <family val="1"/>
        <charset val="204"/>
      </rPr>
      <t>)</t>
    </r>
  </si>
  <si>
    <t>Приглашение от 25.12.2022</t>
  </si>
  <si>
    <t>ООО "Звезда" договор от 10.01.2023 №123</t>
  </si>
  <si>
    <t>Организация и проведение международной образовательной программы «…..»</t>
  </si>
  <si>
    <t>259/03.55-86</t>
  </si>
  <si>
    <t>Проректор по экономической и финансовой работе</t>
  </si>
  <si>
    <t>Заместитель проректора по экономической и финансовой работе</t>
  </si>
  <si>
    <t>Утверждаю</t>
  </si>
  <si>
    <t>Источник финансирования</t>
  </si>
  <si>
    <t>За счет какой стороны</t>
  </si>
  <si>
    <t>Ответ</t>
  </si>
  <si>
    <t>ФИО Утверждающего</t>
  </si>
  <si>
    <t>С.В. Кузьмин</t>
  </si>
  <si>
    <t>А.С. Иванов</t>
  </si>
  <si>
    <t>от</t>
  </si>
  <si>
    <t>Документ основание (докладная записка/приказ)</t>
  </si>
  <si>
    <t>Документ основание</t>
  </si>
  <si>
    <t>Докладная записка</t>
  </si>
  <si>
    <t>Приказ</t>
  </si>
  <si>
    <t>Дата документа основания</t>
  </si>
  <si>
    <t>Номер документа основания</t>
  </si>
  <si>
    <t>Содержание задания (цель):</t>
  </si>
  <si>
    <t>Руководитель учреждения (уполномоченное лицо), ответственное за утверждение документа: должность</t>
  </si>
  <si>
    <t>Руководитель учреждения (уполномоченное лицо), ответственное за утверждение документа: И.О. Фамилия</t>
  </si>
  <si>
    <t>Ответственный исполнитель кадрового подразделения: должность</t>
  </si>
  <si>
    <t>Ответственный исполнитель кадрового подразделения: И.О. Фамилия</t>
  </si>
  <si>
    <t>Руководитель структурного подразделения, должность</t>
  </si>
  <si>
    <t>Руководитель структурного подразделения, И.О. Фамилия</t>
  </si>
  <si>
    <t>Руководитель финансово-экономического подразделения, должность</t>
  </si>
  <si>
    <t>Руководитель финансово-экономического подразделения, И.О. Фамилия</t>
  </si>
  <si>
    <t>Ответственный исполнитель бухгалтерской службы, должность</t>
  </si>
  <si>
    <t>Ответственный исполнитель бухгалтерской службы, И.О. Фамилия</t>
  </si>
  <si>
    <t>Субсидии на иные цели</t>
  </si>
  <si>
    <r>
      <t xml:space="preserve">Если командировка за счет средств от приносящей доход деятельности, указать </t>
    </r>
    <r>
      <rPr>
        <b/>
        <sz val="12"/>
        <rFont val="Times New Roman"/>
        <family val="1"/>
        <charset val="204"/>
      </rPr>
      <t>за счет какого доходного договора</t>
    </r>
    <r>
      <rPr>
        <sz val="12"/>
        <rFont val="Times New Roman"/>
        <family val="1"/>
        <charset val="204"/>
      </rPr>
      <t xml:space="preserve"> (</t>
    </r>
    <r>
      <rPr>
        <i/>
        <sz val="12"/>
        <rFont val="Times New Roman"/>
        <family val="1"/>
        <charset val="204"/>
      </rPr>
      <t>Дата, номер, организация</t>
    </r>
    <r>
      <rPr>
        <sz val="12"/>
        <rFont val="Times New Roman"/>
        <family val="1"/>
        <charset val="204"/>
      </rPr>
      <t xml:space="preserve">). </t>
    </r>
    <r>
      <rPr>
        <i/>
        <sz val="12"/>
        <color rgb="FFFF0000"/>
        <rFont val="Times New Roman"/>
        <family val="1"/>
        <charset val="204"/>
      </rPr>
      <t>Заполняется ТОЛЬКО, если в строке 32 стоит "Средства от приносящей доход деятельности", либо "Субсидии на иные цели"</t>
    </r>
  </si>
  <si>
    <t>Суточные</t>
  </si>
  <si>
    <t>Начальник управления</t>
  </si>
  <si>
    <t>А.А. Алексеев</t>
  </si>
  <si>
    <t>Решения о командировании на территории Российской Федерации</t>
  </si>
  <si>
    <t>0504512</t>
  </si>
  <si>
    <t>Норматив (суточные) (руб.)</t>
  </si>
  <si>
    <t>дата окончания</t>
  </si>
  <si>
    <t>день приезда</t>
  </si>
  <si>
    <t>дата начала</t>
  </si>
  <si>
    <t>Признак корректировки норматива</t>
  </si>
  <si>
    <t>2.2. Обоснование расходов, отличных от установленных нормативов</t>
  </si>
  <si>
    <t>в стоимостном выражении
за единицу</t>
  </si>
  <si>
    <t>Проезд</t>
  </si>
  <si>
    <t>Архангельск</t>
  </si>
  <si>
    <t>Найм жилого помещения в сутки, рубли</t>
  </si>
  <si>
    <t>Даты</t>
  </si>
  <si>
    <t>ООО "Альфа"</t>
  </si>
  <si>
    <t>13.10.2022</t>
  </si>
  <si>
    <t>день выезда</t>
  </si>
  <si>
    <t>Самолет пассажирский</t>
  </si>
  <si>
    <t>Гостиница (стандартный номер для одноместного проживания)</t>
  </si>
  <si>
    <t>Для автоматического заполнения решения о командировании на территорию иностранного государства, необходимого для оформления служебной командировки, заполните данную таблицу.
Далее перейти во вкладку "стр.2_3" и проверить занесенные данные по разделу 1.2. "Условия проезда" и разделу 2.1. "Расчет обязательств по командировке"
Далее распечатайте вкладки:  "стр.1", "стр.2_3"</t>
  </si>
  <si>
    <r>
      <t xml:space="preserve">Стоимость проезда туда-обратно </t>
    </r>
    <r>
      <rPr>
        <sz val="12"/>
        <color rgb="FFFF0000"/>
        <rFont val="Times New Roman"/>
        <family val="1"/>
        <charset val="204"/>
      </rPr>
      <t>заполняется ТОЛЬКО, если "За счет Финуниверситета"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</si>
</sst>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₽&quot;;\-#,##0.00\ &quot;₽&quot;"/>
    <numFmt numFmtId="164" formatCode="_-* #,##0.00\ _₽_-;\-* #,##0.00\ _₽_-;_-* &quot;-&quot;??\ _₽_-;_-@_-"/>
    <numFmt numFmtId="165" formatCode="#,##0.00\ _₽"/>
    <numFmt numFmtId="166" formatCode="#,##0.00\ &quot;₽&quot;"/>
    <numFmt numFmtId="167" formatCode="[$$-409]#,##0.00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22272F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3" fillId="0" borderId="0" applyFont="0" applyFill="0" applyBorder="0" applyAlignment="0" applyProtection="0"/>
    <xf numFmtId="0" fontId="2" fillId="0" borderId="0"/>
  </cellStyleXfs>
  <cellXfs count="250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12" fillId="0" borderId="9" xfId="0" applyFont="1" applyBorder="1"/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justify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11" xfId="0" applyFont="1" applyFill="1" applyBorder="1" applyAlignment="1">
      <alignment horizontal="left" vertical="center" wrapText="1"/>
    </xf>
    <xf numFmtId="3" fontId="16" fillId="3" borderId="1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20" fillId="2" borderId="11" xfId="0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right" vertical="center"/>
    </xf>
    <xf numFmtId="0" fontId="23" fillId="4" borderId="11" xfId="0" applyFont="1" applyFill="1" applyBorder="1" applyAlignment="1" applyProtection="1">
      <alignment horizontal="center" wrapText="1"/>
      <protection locked="0"/>
    </xf>
    <xf numFmtId="0" fontId="8" fillId="2" borderId="0" xfId="0" applyFont="1" applyFill="1" applyAlignment="1">
      <alignment wrapText="1"/>
    </xf>
    <xf numFmtId="0" fontId="23" fillId="4" borderId="11" xfId="0" applyFont="1" applyFill="1" applyBorder="1" applyAlignment="1" applyProtection="1">
      <alignment horizontal="center" vertical="center" wrapText="1"/>
      <protection locked="0"/>
    </xf>
    <xf numFmtId="7" fontId="8" fillId="2" borderId="0" xfId="0" applyNumberFormat="1" applyFont="1" applyFill="1"/>
    <xf numFmtId="0" fontId="8" fillId="2" borderId="40" xfId="0" applyFont="1" applyFill="1" applyBorder="1" applyAlignment="1">
      <alignment wrapText="1"/>
    </xf>
    <xf numFmtId="0" fontId="8" fillId="2" borderId="40" xfId="0" applyFont="1" applyFill="1" applyBorder="1" applyAlignment="1">
      <alignment horizontal="center" wrapText="1"/>
    </xf>
    <xf numFmtId="0" fontId="8" fillId="2" borderId="0" xfId="0" applyFont="1" applyFill="1" applyAlignment="1">
      <alignment vertical="center"/>
    </xf>
    <xf numFmtId="0" fontId="21" fillId="0" borderId="11" xfId="0" applyFont="1" applyBorder="1" applyAlignment="1">
      <alignment horizontal="right" vertical="center" wrapText="1"/>
    </xf>
    <xf numFmtId="0" fontId="21" fillId="2" borderId="11" xfId="0" applyFont="1" applyFill="1" applyBorder="1" applyAlignment="1">
      <alignment horizontal="right" vertical="center" wrapText="1"/>
    </xf>
    <xf numFmtId="14" fontId="23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>
      <alignment horizontal="center" vertical="center" wrapText="1"/>
    </xf>
    <xf numFmtId="4" fontId="8" fillId="2" borderId="0" xfId="0" applyNumberFormat="1" applyFont="1" applyFill="1"/>
    <xf numFmtId="166" fontId="8" fillId="2" borderId="11" xfId="0" applyNumberFormat="1" applyFont="1" applyFill="1" applyBorder="1" applyAlignment="1">
      <alignment horizontal="center" vertical="center" wrapText="1"/>
    </xf>
    <xf numFmtId="7" fontId="23" fillId="4" borderId="11" xfId="1" applyNumberFormat="1" applyFont="1" applyFill="1" applyBorder="1" applyAlignment="1" applyProtection="1">
      <alignment horizontal="center" vertical="center" wrapText="1"/>
      <protection locked="0"/>
    </xf>
    <xf numFmtId="7" fontId="23" fillId="0" borderId="11" xfId="1" applyNumberFormat="1" applyFont="1" applyFill="1" applyBorder="1" applyAlignment="1" applyProtection="1">
      <alignment horizontal="center" vertical="center" wrapText="1"/>
      <protection locked="0"/>
    </xf>
    <xf numFmtId="167" fontId="8" fillId="2" borderId="0" xfId="0" applyNumberFormat="1" applyFont="1" applyFill="1" applyAlignment="1">
      <alignment vertical="center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1" fillId="2" borderId="11" xfId="0" applyFont="1" applyFill="1" applyBorder="1" applyAlignment="1">
      <alignment horizontal="left" vertical="center" wrapText="1"/>
    </xf>
    <xf numFmtId="0" fontId="21" fillId="2" borderId="22" xfId="0" applyFont="1" applyFill="1" applyBorder="1" applyAlignment="1">
      <alignment horizontal="right" vertical="center" wrapText="1"/>
    </xf>
    <xf numFmtId="0" fontId="23" fillId="4" borderId="24" xfId="0" applyFont="1" applyFill="1" applyBorder="1" applyAlignment="1" applyProtection="1">
      <alignment horizontal="center" vertical="center" wrapText="1"/>
      <protection locked="0"/>
    </xf>
    <xf numFmtId="0" fontId="21" fillId="2" borderId="10" xfId="0" applyFont="1" applyFill="1" applyBorder="1" applyAlignment="1">
      <alignment horizontal="right" vertical="center" wrapText="1"/>
    </xf>
    <xf numFmtId="0" fontId="23" fillId="4" borderId="12" xfId="0" applyFont="1" applyFill="1" applyBorder="1" applyAlignment="1" applyProtection="1">
      <alignment horizontal="center" vertical="center" wrapText="1"/>
      <protection locked="0"/>
    </xf>
    <xf numFmtId="0" fontId="21" fillId="2" borderId="41" xfId="0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27" fillId="0" borderId="0" xfId="0" applyFont="1"/>
    <xf numFmtId="0" fontId="28" fillId="2" borderId="11" xfId="0" applyFont="1" applyFill="1" applyBorder="1" applyAlignment="1">
      <alignment horizontal="right" vertical="center" wrapText="1"/>
    </xf>
    <xf numFmtId="7" fontId="29" fillId="0" borderId="11" xfId="1" applyNumberFormat="1" applyFont="1" applyFill="1" applyBorder="1" applyAlignment="1" applyProtection="1">
      <alignment horizontal="center" vertical="center" wrapText="1"/>
      <protection locked="0"/>
    </xf>
    <xf numFmtId="7" fontId="28" fillId="2" borderId="0" xfId="0" applyNumberFormat="1" applyFont="1" applyFill="1" applyAlignment="1">
      <alignment vertical="center"/>
    </xf>
    <xf numFmtId="0" fontId="28" fillId="2" borderId="0" xfId="0" applyFont="1" applyFill="1"/>
    <xf numFmtId="0" fontId="23" fillId="0" borderId="24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3" fillId="0" borderId="4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" fillId="0" borderId="0" xfId="2" applyFont="1"/>
    <xf numFmtId="166" fontId="23" fillId="0" borderId="11" xfId="0" applyNumberFormat="1" applyFont="1" applyBorder="1" applyAlignment="1" applyProtection="1">
      <alignment horizontal="center" vertical="center" wrapText="1"/>
      <protection locked="0"/>
    </xf>
    <xf numFmtId="14" fontId="23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/>
    <xf numFmtId="0" fontId="5" fillId="0" borderId="0" xfId="0" applyFont="1" applyAlignment="1">
      <alignment wrapText="1"/>
    </xf>
    <xf numFmtId="49" fontId="5" fillId="0" borderId="0" xfId="0" applyNumberFormat="1" applyFont="1" applyAlignment="1">
      <alignment wrapText="1"/>
    </xf>
    <xf numFmtId="0" fontId="19" fillId="2" borderId="0" xfId="0" applyFont="1" applyFill="1" applyAlignment="1">
      <alignment horizontal="center" vertical="center" wrapText="1"/>
    </xf>
    <xf numFmtId="0" fontId="20" fillId="2" borderId="9" xfId="0" applyFont="1" applyFill="1" applyBorder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wrapText="1"/>
    </xf>
    <xf numFmtId="0" fontId="7" fillId="0" borderId="13" xfId="0" applyFont="1" applyBorder="1" applyAlignment="1">
      <alignment horizontal="center" vertical="top"/>
    </xf>
    <xf numFmtId="49" fontId="5" fillId="0" borderId="25" xfId="0" applyNumberFormat="1" applyFont="1" applyBorder="1" applyAlignment="1">
      <alignment horizontal="center"/>
    </xf>
    <xf numFmtId="49" fontId="5" fillId="0" borderId="26" xfId="0" applyNumberFormat="1" applyFont="1" applyBorder="1" applyAlignment="1">
      <alignment horizontal="center"/>
    </xf>
    <xf numFmtId="49" fontId="5" fillId="0" borderId="27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49" fontId="4" fillId="0" borderId="9" xfId="0" applyNumberFormat="1" applyFont="1" applyBorder="1" applyAlignment="1">
      <alignment horizontal="left"/>
    </xf>
    <xf numFmtId="49" fontId="6" fillId="0" borderId="9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14" fontId="5" fillId="0" borderId="14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4" fontId="5" fillId="0" borderId="15" xfId="0" applyNumberFormat="1" applyFont="1" applyBorder="1" applyAlignment="1">
      <alignment horizontal="center"/>
    </xf>
    <xf numFmtId="14" fontId="5" fillId="0" borderId="16" xfId="0" applyNumberFormat="1" applyFont="1" applyBorder="1" applyAlignment="1">
      <alignment horizontal="center"/>
    </xf>
    <xf numFmtId="14" fontId="5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 vertical="top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5" fillId="0" borderId="24" xfId="0" applyNumberFormat="1" applyFont="1" applyBorder="1" applyAlignment="1">
      <alignment horizontal="center"/>
    </xf>
    <xf numFmtId="14" fontId="5" fillId="0" borderId="17" xfId="0" applyNumberFormat="1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 vertical="top"/>
    </xf>
    <xf numFmtId="0" fontId="4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1" xfId="0" applyFont="1" applyBorder="1" applyAlignment="1">
      <alignment horizontal="left" wrapText="1"/>
    </xf>
    <xf numFmtId="2" fontId="5" fillId="0" borderId="11" xfId="0" applyNumberFormat="1" applyFont="1" applyBorder="1" applyAlignment="1">
      <alignment horizontal="center"/>
    </xf>
    <xf numFmtId="0" fontId="5" fillId="0" borderId="28" xfId="0" applyFont="1" applyBorder="1" applyAlignment="1">
      <alignment horizontal="left" wrapText="1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top"/>
    </xf>
    <xf numFmtId="49" fontId="5" fillId="0" borderId="28" xfId="0" applyNumberFormat="1" applyFont="1" applyBorder="1" applyAlignment="1">
      <alignment horizontal="center" vertical="top"/>
    </xf>
    <xf numFmtId="49" fontId="5" fillId="0" borderId="30" xfId="0" applyNumberFormat="1" applyFont="1" applyBorder="1" applyAlignment="1">
      <alignment horizontal="center" vertical="top"/>
    </xf>
    <xf numFmtId="49" fontId="5" fillId="0" borderId="29" xfId="0" applyNumberFormat="1" applyFont="1" applyBorder="1" applyAlignment="1">
      <alignment horizontal="center" vertical="top"/>
    </xf>
    <xf numFmtId="49" fontId="5" fillId="0" borderId="29" xfId="0" applyNumberFormat="1" applyFont="1" applyBorder="1" applyAlignment="1">
      <alignment horizontal="center"/>
    </xf>
    <xf numFmtId="0" fontId="5" fillId="0" borderId="30" xfId="0" applyFont="1" applyBorder="1" applyAlignment="1">
      <alignment horizontal="left" wrapText="1"/>
    </xf>
    <xf numFmtId="0" fontId="5" fillId="0" borderId="29" xfId="0" applyFont="1" applyBorder="1" applyAlignment="1">
      <alignment horizontal="left" wrapText="1"/>
    </xf>
    <xf numFmtId="4" fontId="7" fillId="2" borderId="28" xfId="0" applyNumberFormat="1" applyFont="1" applyFill="1" applyBorder="1" applyAlignment="1">
      <alignment horizontal="center"/>
    </xf>
    <xf numFmtId="4" fontId="7" fillId="2" borderId="30" xfId="0" applyNumberFormat="1" applyFont="1" applyFill="1" applyBorder="1" applyAlignment="1">
      <alignment horizontal="center"/>
    </xf>
    <xf numFmtId="4" fontId="7" fillId="2" borderId="29" xfId="0" applyNumberFormat="1" applyFont="1" applyFill="1" applyBorder="1" applyAlignment="1">
      <alignment horizontal="center"/>
    </xf>
    <xf numFmtId="49" fontId="5" fillId="0" borderId="30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/>
    </xf>
    <xf numFmtId="4" fontId="5" fillId="0" borderId="28" xfId="0" applyNumberFormat="1" applyFont="1" applyBorder="1" applyAlignment="1">
      <alignment horizontal="center"/>
    </xf>
    <xf numFmtId="4" fontId="5" fillId="0" borderId="30" xfId="0" applyNumberFormat="1" applyFont="1" applyBorder="1" applyAlignment="1">
      <alignment horizontal="center"/>
    </xf>
    <xf numFmtId="4" fontId="5" fillId="0" borderId="29" xfId="0" applyNumberFormat="1" applyFont="1" applyBorder="1" applyAlignment="1">
      <alignment horizontal="center"/>
    </xf>
    <xf numFmtId="4" fontId="5" fillId="2" borderId="28" xfId="0" applyNumberFormat="1" applyFont="1" applyFill="1" applyBorder="1" applyAlignment="1">
      <alignment horizontal="center"/>
    </xf>
    <xf numFmtId="4" fontId="5" fillId="2" borderId="30" xfId="0" applyNumberFormat="1" applyFont="1" applyFill="1" applyBorder="1" applyAlignment="1">
      <alignment horizontal="center"/>
    </xf>
    <xf numFmtId="4" fontId="5" fillId="2" borderId="29" xfId="0" applyNumberFormat="1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11" xfId="0" applyFont="1" applyBorder="1" applyAlignment="1">
      <alignment vertical="top" wrapText="1"/>
    </xf>
    <xf numFmtId="14" fontId="5" fillId="0" borderId="11" xfId="0" applyNumberFormat="1" applyFont="1" applyBorder="1" applyAlignment="1">
      <alignment horizontal="center" vertical="top"/>
    </xf>
    <xf numFmtId="0" fontId="5" fillId="0" borderId="11" xfId="0" applyFont="1" applyBorder="1" applyAlignment="1">
      <alignment horizontal="left" vertical="top" wrapText="1"/>
    </xf>
    <xf numFmtId="14" fontId="5" fillId="0" borderId="28" xfId="0" applyNumberFormat="1" applyFont="1" applyBorder="1" applyAlignment="1">
      <alignment horizontal="center" vertical="top"/>
    </xf>
    <xf numFmtId="14" fontId="5" fillId="0" borderId="30" xfId="0" applyNumberFormat="1" applyFont="1" applyBorder="1" applyAlignment="1">
      <alignment horizontal="center" vertical="top"/>
    </xf>
    <xf numFmtId="14" fontId="5" fillId="0" borderId="29" xfId="0" applyNumberFormat="1" applyFont="1" applyBorder="1" applyAlignment="1">
      <alignment horizontal="center" vertical="top"/>
    </xf>
    <xf numFmtId="1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49" fontId="5" fillId="0" borderId="11" xfId="0" applyNumberFormat="1" applyFont="1" applyBorder="1" applyAlignment="1">
      <alignment horizontal="center" wrapText="1"/>
    </xf>
    <xf numFmtId="49" fontId="5" fillId="0" borderId="11" xfId="0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1" fontId="5" fillId="0" borderId="28" xfId="0" applyNumberFormat="1" applyFont="1" applyBorder="1" applyAlignment="1">
      <alignment horizontal="center"/>
    </xf>
    <xf numFmtId="0" fontId="7" fillId="0" borderId="28" xfId="0" applyFont="1" applyBorder="1" applyAlignment="1">
      <alignment horizontal="left" wrapText="1"/>
    </xf>
    <xf numFmtId="0" fontId="7" fillId="0" borderId="30" xfId="0" applyFont="1" applyBorder="1" applyAlignment="1">
      <alignment horizontal="left" wrapText="1"/>
    </xf>
    <xf numFmtId="49" fontId="5" fillId="0" borderId="30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/>
    </xf>
    <xf numFmtId="0" fontId="7" fillId="0" borderId="0" xfId="0" applyFont="1" applyAlignment="1">
      <alignment horizontal="center" vertical="top"/>
    </xf>
    <xf numFmtId="14" fontId="5" fillId="0" borderId="28" xfId="0" applyNumberFormat="1" applyFont="1" applyBorder="1" applyAlignment="1">
      <alignment horizontal="center"/>
    </xf>
    <xf numFmtId="14" fontId="5" fillId="0" borderId="30" xfId="0" applyNumberFormat="1" applyFont="1" applyBorder="1" applyAlignment="1">
      <alignment horizontal="center"/>
    </xf>
    <xf numFmtId="14" fontId="5" fillId="0" borderId="29" xfId="0" applyNumberFormat="1" applyFont="1" applyBorder="1" applyAlignment="1">
      <alignment horizontal="center"/>
    </xf>
    <xf numFmtId="14" fontId="5" fillId="0" borderId="11" xfId="0" applyNumberFormat="1" applyFont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/>
    </xf>
    <xf numFmtId="1" fontId="5" fillId="0" borderId="30" xfId="0" applyNumberFormat="1" applyFont="1" applyBorder="1" applyAlignment="1">
      <alignment horizontal="center"/>
    </xf>
    <xf numFmtId="1" fontId="5" fillId="0" borderId="29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14" fontId="5" fillId="0" borderId="28" xfId="0" applyNumberFormat="1" applyFont="1" applyBorder="1" applyAlignment="1">
      <alignment horizontal="center" wrapText="1"/>
    </xf>
    <xf numFmtId="14" fontId="5" fillId="0" borderId="30" xfId="0" applyNumberFormat="1" applyFont="1" applyBorder="1" applyAlignment="1">
      <alignment horizontal="center" wrapText="1"/>
    </xf>
    <xf numFmtId="14" fontId="5" fillId="0" borderId="2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left" wrapText="1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0" fontId="11" fillId="0" borderId="9" xfId="0" quotePrefix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right" vertical="top"/>
    </xf>
    <xf numFmtId="0" fontId="5" fillId="0" borderId="37" xfId="0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top" wrapText="1"/>
    </xf>
    <xf numFmtId="0" fontId="5" fillId="0" borderId="38" xfId="0" applyFont="1" applyBorder="1" applyAlignment="1">
      <alignment horizontal="center" vertical="center"/>
    </xf>
    <xf numFmtId="0" fontId="11" fillId="0" borderId="28" xfId="0" quotePrefix="1" applyFont="1" applyBorder="1" applyAlignment="1">
      <alignment horizontal="center" wrapText="1"/>
    </xf>
    <xf numFmtId="0" fontId="11" fillId="0" borderId="30" xfId="0" applyFont="1" applyBorder="1" applyAlignment="1">
      <alignment horizontal="center" wrapText="1"/>
    </xf>
    <xf numFmtId="49" fontId="5" fillId="2" borderId="11" xfId="0" applyNumberFormat="1" applyFont="1" applyFill="1" applyBorder="1" applyAlignment="1">
      <alignment horizontal="center"/>
    </xf>
    <xf numFmtId="4" fontId="11" fillId="2" borderId="28" xfId="0" applyNumberFormat="1" applyFont="1" applyFill="1" applyBorder="1" applyAlignment="1">
      <alignment horizontal="center"/>
    </xf>
    <xf numFmtId="4" fontId="11" fillId="2" borderId="30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center"/>
    </xf>
    <xf numFmtId="0" fontId="7" fillId="0" borderId="11" xfId="0" applyFont="1" applyBorder="1" applyAlignment="1">
      <alignment horizontal="left" wrapText="1"/>
    </xf>
    <xf numFmtId="0" fontId="7" fillId="0" borderId="11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165" fontId="7" fillId="2" borderId="28" xfId="0" applyNumberFormat="1" applyFont="1" applyFill="1" applyBorder="1" applyAlignment="1">
      <alignment horizontal="center"/>
    </xf>
    <xf numFmtId="165" fontId="7" fillId="2" borderId="30" xfId="0" applyNumberFormat="1" applyFont="1" applyFill="1" applyBorder="1" applyAlignment="1">
      <alignment horizontal="center"/>
    </xf>
    <xf numFmtId="165" fontId="7" fillId="2" borderId="29" xfId="0" applyNumberFormat="1" applyFont="1" applyFill="1" applyBorder="1" applyAlignment="1">
      <alignment horizontal="center"/>
    </xf>
    <xf numFmtId="49" fontId="11" fillId="0" borderId="9" xfId="0" applyNumberFormat="1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49" fontId="5" fillId="2" borderId="30" xfId="0" applyNumberFormat="1" applyFont="1" applyFill="1" applyBorder="1" applyAlignment="1">
      <alignment horizontal="center" vertical="center"/>
    </xf>
    <xf numFmtId="49" fontId="5" fillId="2" borderId="29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3" xfId="2" xr:uid="{DC44FCF3-0A6D-43DC-90CB-B97D97B10F51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vsmirnova\Desktop\&#1044;&#1086;&#1082;&#1091;&#1084;&#1077;&#1085;&#1090;&#1099;%20&#1076;&#1083;&#1103;%20&#1082;&#1086;&#1084;&#1072;&#1085;&#1076;&#1080;&#1088;&#1086;&#1074;&#1082;&#1080;%20_&#1079;&#1072;&#1075;&#1088;&#1072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 для заполнения"/>
      <sheetName val="Страны сут."/>
      <sheetName val="Страны жил."/>
      <sheetName val="Приказ"/>
      <sheetName val="служебное задание"/>
      <sheetName val="смета"/>
      <sheetName val="заявление под отчет"/>
      <sheetName val="выходные"/>
      <sheetName val="Направления деятельнос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D4" t="str">
            <v>Наука</v>
          </cell>
        </row>
        <row r="5">
          <cell r="D5" t="str">
            <v>Наука - COVID</v>
          </cell>
        </row>
        <row r="6">
          <cell r="D6" t="str">
            <v>Наука - Туберкулез</v>
          </cell>
        </row>
        <row r="7">
          <cell r="D7" t="str">
            <v>06-99-N3 БОЗ</v>
          </cell>
        </row>
        <row r="8">
          <cell r="D8" t="str">
            <v>06-99-N2 БССЗ</v>
          </cell>
        </row>
        <row r="9">
          <cell r="D9" t="str">
            <v>06-99-N3 ИКК</v>
          </cell>
        </row>
        <row r="10">
          <cell r="D10" t="str">
            <v>06-99-N8 РЭМУ</v>
          </cell>
        </row>
        <row r="11">
          <cell r="D11" t="str">
            <v>06-99-N7 ЕГИСЗ</v>
          </cell>
        </row>
        <row r="12">
          <cell r="D12" t="str">
            <v>08-10 Международный</v>
          </cell>
        </row>
        <row r="13">
          <cell r="D13" t="str">
            <v>08-10 Северное измерение</v>
          </cell>
        </row>
        <row r="14">
          <cell r="D14" t="str">
            <v>08-10 Экспертная группа</v>
          </cell>
        </row>
        <row r="15">
          <cell r="D15" t="str">
            <v>08-18 Нормирование</v>
          </cell>
        </row>
        <row r="16">
          <cell r="D16" t="str">
            <v>08-18 Группа оплаты труда</v>
          </cell>
        </row>
        <row r="17">
          <cell r="D17" t="str">
            <v>08-18 Аналитика ФХД</v>
          </cell>
        </row>
        <row r="18">
          <cell r="D18" t="str">
            <v>08-01 Регламентная служба</v>
          </cell>
        </row>
        <row r="19">
          <cell r="D19" t="str">
            <v>08-18 МТБ</v>
          </cell>
        </row>
        <row r="20">
          <cell r="D20" t="str">
            <v>06-99 Меднаука</v>
          </cell>
        </row>
        <row r="21">
          <cell r="D21" t="str">
            <v>06-99-N6 НМИЦ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836B-77FC-4193-ADA6-EDEDEF12A7A0}">
  <sheetPr codeName="Лист1"/>
  <dimension ref="A1:I48"/>
  <sheetViews>
    <sheetView tabSelected="1" topLeftCell="A2" workbookViewId="0">
      <selection activeCell="B33" sqref="B33"/>
    </sheetView>
  </sheetViews>
  <sheetFormatPr defaultRowHeight="12.75" x14ac:dyDescent="0.2"/>
  <cols>
    <col min="1" max="1" width="70.140625" style="36" customWidth="1"/>
    <col min="2" max="2" width="49.28515625" style="59" customWidth="1"/>
    <col min="3" max="3" width="21.5703125" style="31" customWidth="1"/>
    <col min="4" max="4" width="22.85546875" style="31" customWidth="1"/>
    <col min="5" max="5" width="10.140625" style="31" bestFit="1" customWidth="1"/>
    <col min="6" max="16384" width="9.140625" style="31"/>
  </cols>
  <sheetData>
    <row r="1" spans="1:9" ht="75" customHeight="1" x14ac:dyDescent="0.2">
      <c r="A1" s="78" t="s">
        <v>474</v>
      </c>
      <c r="B1" s="78"/>
      <c r="C1" s="78"/>
      <c r="D1" s="78"/>
    </row>
    <row r="2" spans="1:9" ht="15.75" x14ac:dyDescent="0.25">
      <c r="A2" s="79" t="s">
        <v>387</v>
      </c>
      <c r="B2" s="79"/>
      <c r="C2" s="79"/>
      <c r="D2" s="79"/>
    </row>
    <row r="3" spans="1:9" ht="15.75" x14ac:dyDescent="0.25">
      <c r="A3" s="32"/>
      <c r="B3" s="33" t="s">
        <v>388</v>
      </c>
      <c r="C3" s="33" t="s">
        <v>389</v>
      </c>
      <c r="D3" s="33" t="s">
        <v>390</v>
      </c>
    </row>
    <row r="4" spans="1:9" ht="15.75" x14ac:dyDescent="0.25">
      <c r="A4" s="34" t="s">
        <v>17</v>
      </c>
      <c r="B4" s="35" t="s">
        <v>408</v>
      </c>
      <c r="C4" s="35" t="s">
        <v>409</v>
      </c>
      <c r="D4" s="35" t="s">
        <v>410</v>
      </c>
    </row>
    <row r="5" spans="1:9" ht="15.75" x14ac:dyDescent="0.25">
      <c r="A5" s="34" t="s">
        <v>391</v>
      </c>
      <c r="B5" s="35" t="s">
        <v>411</v>
      </c>
      <c r="F5" s="36"/>
      <c r="G5" s="36"/>
      <c r="H5" s="36"/>
      <c r="I5" s="36"/>
    </row>
    <row r="6" spans="1:9" ht="15.75" x14ac:dyDescent="0.2">
      <c r="A6" s="34" t="s">
        <v>392</v>
      </c>
      <c r="B6" s="37" t="s">
        <v>412</v>
      </c>
      <c r="F6" s="36"/>
      <c r="G6" s="36"/>
      <c r="H6" s="36"/>
      <c r="I6" s="36"/>
    </row>
    <row r="7" spans="1:9" ht="15.75" x14ac:dyDescent="0.2">
      <c r="A7" s="34" t="s">
        <v>16</v>
      </c>
      <c r="B7" s="37" t="s">
        <v>413</v>
      </c>
      <c r="C7" s="38"/>
      <c r="F7" s="36"/>
      <c r="G7" s="36"/>
      <c r="H7" s="36"/>
      <c r="I7" s="36"/>
    </row>
    <row r="8" spans="1:9" x14ac:dyDescent="0.2">
      <c r="A8" s="39"/>
      <c r="B8" s="40"/>
      <c r="C8" s="38"/>
    </row>
    <row r="9" spans="1:9" ht="15.75" x14ac:dyDescent="0.2">
      <c r="A9" s="80" t="s">
        <v>393</v>
      </c>
      <c r="B9" s="80"/>
      <c r="C9" s="80"/>
      <c r="D9" s="80"/>
    </row>
    <row r="10" spans="1:9" s="62" customFormat="1" ht="15.75" x14ac:dyDescent="0.2">
      <c r="A10" s="42" t="s">
        <v>434</v>
      </c>
      <c r="B10" s="44" t="s">
        <v>436</v>
      </c>
      <c r="C10" s="61"/>
      <c r="D10" s="61"/>
    </row>
    <row r="11" spans="1:9" s="62" customFormat="1" ht="15.75" x14ac:dyDescent="0.2">
      <c r="A11" s="42" t="s">
        <v>438</v>
      </c>
      <c r="B11" s="44">
        <v>44924</v>
      </c>
      <c r="C11" s="61"/>
      <c r="D11" s="61"/>
    </row>
    <row r="12" spans="1:9" s="62" customFormat="1" ht="15.75" x14ac:dyDescent="0.2">
      <c r="A12" s="42" t="s">
        <v>439</v>
      </c>
      <c r="B12" s="44" t="s">
        <v>423</v>
      </c>
      <c r="C12" s="61"/>
      <c r="D12" s="61"/>
    </row>
    <row r="13" spans="1:9" ht="15.75" x14ac:dyDescent="0.2">
      <c r="A13" s="43" t="s">
        <v>419</v>
      </c>
      <c r="B13" s="37" t="s">
        <v>420</v>
      </c>
      <c r="C13" s="41"/>
      <c r="D13" s="41"/>
    </row>
    <row r="14" spans="1:9" ht="27" x14ac:dyDescent="0.2">
      <c r="A14" s="43" t="s">
        <v>30</v>
      </c>
      <c r="B14" s="37" t="s">
        <v>422</v>
      </c>
      <c r="C14" s="51"/>
      <c r="D14" s="41"/>
    </row>
    <row r="15" spans="1:9" ht="15.75" x14ac:dyDescent="0.2">
      <c r="A15" s="43" t="s">
        <v>394</v>
      </c>
      <c r="B15" s="37" t="s">
        <v>469</v>
      </c>
      <c r="C15" s="41"/>
      <c r="D15" s="41"/>
    </row>
    <row r="16" spans="1:9" ht="15.75" x14ac:dyDescent="0.2">
      <c r="A16" s="43" t="s">
        <v>395</v>
      </c>
      <c r="B16" s="37" t="s">
        <v>466</v>
      </c>
      <c r="C16" s="41"/>
      <c r="D16" s="41"/>
    </row>
    <row r="17" spans="1:5" ht="15.75" x14ac:dyDescent="0.2">
      <c r="A17" s="43" t="s">
        <v>396</v>
      </c>
      <c r="B17" s="37" t="s">
        <v>407</v>
      </c>
      <c r="C17" s="41"/>
      <c r="D17" s="41"/>
    </row>
    <row r="18" spans="1:5" ht="15.75" x14ac:dyDescent="0.2">
      <c r="A18" s="43" t="s">
        <v>461</v>
      </c>
      <c r="B18" s="44">
        <v>44958</v>
      </c>
      <c r="C18" s="41"/>
      <c r="D18" s="41"/>
    </row>
    <row r="19" spans="1:5" ht="15.75" x14ac:dyDescent="0.2">
      <c r="A19" s="43" t="s">
        <v>459</v>
      </c>
      <c r="B19" s="44">
        <v>44967</v>
      </c>
      <c r="C19" s="41"/>
      <c r="D19" s="41"/>
    </row>
    <row r="20" spans="1:5" ht="15.75" x14ac:dyDescent="0.2">
      <c r="A20" s="43" t="s">
        <v>471</v>
      </c>
      <c r="B20" s="44">
        <v>44958</v>
      </c>
      <c r="C20" s="41"/>
      <c r="D20" s="41"/>
    </row>
    <row r="21" spans="1:5" ht="15.75" x14ac:dyDescent="0.2">
      <c r="A21" s="43" t="s">
        <v>460</v>
      </c>
      <c r="B21" s="44">
        <v>44967</v>
      </c>
      <c r="C21" s="41"/>
      <c r="D21" s="41"/>
    </row>
    <row r="22" spans="1:5" ht="21.75" customHeight="1" x14ac:dyDescent="0.2">
      <c r="A22" s="43" t="s">
        <v>453</v>
      </c>
      <c r="B22" s="45">
        <f>IFERROR(VLOOKUP(B17,'Страны сут.'!A3:B198,2,FALSE),"-")</f>
        <v>100</v>
      </c>
      <c r="C22" s="41"/>
      <c r="D22" s="41"/>
    </row>
    <row r="23" spans="1:5" ht="15.75" x14ac:dyDescent="0.2">
      <c r="A23" s="43" t="s">
        <v>397</v>
      </c>
      <c r="B23" s="46">
        <f>B19-B18+1</f>
        <v>10</v>
      </c>
      <c r="C23" s="41"/>
      <c r="D23" s="41"/>
      <c r="E23" s="47"/>
    </row>
    <row r="24" spans="1:5" ht="31.5" x14ac:dyDescent="0.2">
      <c r="A24" s="43" t="s">
        <v>398</v>
      </c>
      <c r="B24" s="52">
        <f>IFERROR(B23-1,"-")</f>
        <v>9</v>
      </c>
      <c r="C24" s="41"/>
      <c r="D24" s="41"/>
      <c r="E24" s="47"/>
    </row>
    <row r="25" spans="1:5" ht="15.75" x14ac:dyDescent="0.2">
      <c r="A25" s="43" t="str">
        <f>IF('Форма для заполнения'!B22=1,"Без суточных",CONCATENATE("Расчет суточных в рублях: ",'Форма для заполнения'!B22," руб. * ",'Форма для заполнения'!B23," сут."))</f>
        <v>Расчет суточных в рублях: 100 руб. * 10 сут.</v>
      </c>
      <c r="B25" s="48">
        <f>IFERROR(IF('Форма для заполнения'!B23=1,0,B22*B23),0)</f>
        <v>1000</v>
      </c>
      <c r="C25" s="41"/>
      <c r="D25" s="41"/>
    </row>
    <row r="26" spans="1:5" ht="15.75" x14ac:dyDescent="0.2">
      <c r="A26" s="43" t="s">
        <v>399</v>
      </c>
      <c r="B26" s="37" t="s">
        <v>400</v>
      </c>
      <c r="C26" s="41"/>
      <c r="D26" s="41"/>
    </row>
    <row r="27" spans="1:5" ht="31.5" x14ac:dyDescent="0.2">
      <c r="A27" s="43" t="s">
        <v>414</v>
      </c>
      <c r="B27" s="49" t="s">
        <v>417</v>
      </c>
      <c r="C27" s="41"/>
      <c r="D27" s="41"/>
    </row>
    <row r="28" spans="1:5" ht="15.75" x14ac:dyDescent="0.2">
      <c r="A28" s="42" t="s">
        <v>467</v>
      </c>
      <c r="B28" s="73">
        <v>2500</v>
      </c>
      <c r="C28" s="41"/>
      <c r="D28" s="41"/>
    </row>
    <row r="29" spans="1:5" ht="24" customHeight="1" x14ac:dyDescent="0.2">
      <c r="A29" s="42" t="str">
        <f>IFERROR(IF('Форма для заполнения'!B26="нет","Без проживания",CONCATENATE("Расчет стоимости проживания: "&amp;'Форма для заполнения'!B28&amp;" руб. * ",B24," сут.")),0)</f>
        <v>Расчет стоимости проживания: 2500 руб. * 9 сут.</v>
      </c>
      <c r="B29" s="50">
        <f>IF('Форма для заполнения'!B26="нет",0,B28*B24)</f>
        <v>22500</v>
      </c>
      <c r="C29" s="41"/>
      <c r="D29" s="41"/>
    </row>
    <row r="30" spans="1:5" ht="47.25" x14ac:dyDescent="0.2">
      <c r="A30" s="43" t="s">
        <v>401</v>
      </c>
      <c r="B30" s="37" t="s">
        <v>418</v>
      </c>
      <c r="C30" s="41"/>
      <c r="D30" s="41"/>
    </row>
    <row r="31" spans="1:5" ht="78.75" x14ac:dyDescent="0.2">
      <c r="A31" s="53" t="s">
        <v>452</v>
      </c>
      <c r="B31" s="37" t="s">
        <v>421</v>
      </c>
      <c r="C31" s="41"/>
      <c r="D31" s="41"/>
    </row>
    <row r="32" spans="1:5" ht="31.5" x14ac:dyDescent="0.2">
      <c r="A32" s="43" t="s">
        <v>475</v>
      </c>
      <c r="B32" s="49">
        <v>50000</v>
      </c>
      <c r="C32" s="41"/>
      <c r="D32" s="41"/>
    </row>
    <row r="33" spans="1:4" s="67" customFormat="1" ht="37.5" x14ac:dyDescent="0.3">
      <c r="A33" s="64" t="s">
        <v>403</v>
      </c>
      <c r="B33" s="65">
        <f>B32+B29+B25</f>
        <v>73500</v>
      </c>
      <c r="C33" s="66"/>
      <c r="D33" s="66"/>
    </row>
    <row r="34" spans="1:4" ht="47.25" x14ac:dyDescent="0.2">
      <c r="A34" s="43" t="s">
        <v>404</v>
      </c>
      <c r="B34" s="74">
        <f>WORKDAY(B19,3)</f>
        <v>44972</v>
      </c>
      <c r="C34" s="41"/>
      <c r="D34" s="41"/>
    </row>
    <row r="35" spans="1:4" ht="15.75" x14ac:dyDescent="0.2">
      <c r="A35" s="43" t="s">
        <v>405</v>
      </c>
      <c r="B35" s="44">
        <f ca="1">TODAY()</f>
        <v>44952</v>
      </c>
      <c r="C35" s="41"/>
      <c r="D35" s="41"/>
    </row>
    <row r="37" spans="1:4" ht="16.5" thickBot="1" x14ac:dyDescent="0.3">
      <c r="A37" s="81" t="s">
        <v>406</v>
      </c>
      <c r="B37" s="81"/>
    </row>
    <row r="38" spans="1:4" ht="27.75" customHeight="1" x14ac:dyDescent="0.2">
      <c r="A38" s="54" t="s">
        <v>445</v>
      </c>
      <c r="B38" s="55" t="s">
        <v>454</v>
      </c>
    </row>
    <row r="39" spans="1:4" ht="27.75" customHeight="1" x14ac:dyDescent="0.2">
      <c r="A39" s="56" t="s">
        <v>446</v>
      </c>
      <c r="B39" s="57" t="s">
        <v>455</v>
      </c>
    </row>
    <row r="40" spans="1:4" ht="13.5" thickBot="1" x14ac:dyDescent="0.25"/>
    <row r="41" spans="1:4" ht="31.5" x14ac:dyDescent="0.2">
      <c r="A41" s="54" t="s">
        <v>441</v>
      </c>
      <c r="B41" s="68" t="s">
        <v>424</v>
      </c>
    </row>
    <row r="42" spans="1:4" ht="31.5" x14ac:dyDescent="0.2">
      <c r="A42" s="56" t="s">
        <v>442</v>
      </c>
      <c r="B42" s="69" t="s">
        <v>431</v>
      </c>
    </row>
    <row r="43" spans="1:4" ht="27" customHeight="1" x14ac:dyDescent="0.2">
      <c r="A43" s="56" t="s">
        <v>443</v>
      </c>
      <c r="B43" s="69" t="s">
        <v>128</v>
      </c>
    </row>
    <row r="44" spans="1:4" ht="32.25" thickBot="1" x14ac:dyDescent="0.25">
      <c r="A44" s="58" t="s">
        <v>444</v>
      </c>
      <c r="B44" s="70" t="s">
        <v>129</v>
      </c>
    </row>
    <row r="45" spans="1:4" ht="28.5" customHeight="1" x14ac:dyDescent="0.2">
      <c r="A45" s="54" t="s">
        <v>449</v>
      </c>
      <c r="B45" s="68" t="s">
        <v>122</v>
      </c>
    </row>
    <row r="46" spans="1:4" ht="26.25" customHeight="1" thickBot="1" x14ac:dyDescent="0.25">
      <c r="A46" s="58" t="s">
        <v>450</v>
      </c>
      <c r="B46" s="70" t="s">
        <v>123</v>
      </c>
    </row>
    <row r="47" spans="1:4" ht="31.5" x14ac:dyDescent="0.2">
      <c r="A47" s="54" t="s">
        <v>447</v>
      </c>
      <c r="B47" s="68" t="s">
        <v>124</v>
      </c>
    </row>
    <row r="48" spans="1:4" ht="32.25" thickBot="1" x14ac:dyDescent="0.25">
      <c r="A48" s="58" t="s">
        <v>448</v>
      </c>
      <c r="B48" s="70" t="s">
        <v>125</v>
      </c>
    </row>
  </sheetData>
  <mergeCells count="4">
    <mergeCell ref="A1:D1"/>
    <mergeCell ref="A2:D2"/>
    <mergeCell ref="A9:D9"/>
    <mergeCell ref="A37:B37"/>
  </mergeCells>
  <dataValidations count="4">
    <dataValidation allowBlank="1" showErrorMessage="1" sqref="B24" xr:uid="{81EF3812-5CF6-4C4D-A6B1-BF32F74BCEAF}"/>
    <dataValidation allowBlank="1" showErrorMessage="1" prompt=" " sqref="B35" xr:uid="{1EC283BE-1084-4D27-8540-3824767BD436}"/>
    <dataValidation type="date" allowBlank="1" showInputMessage="1" showErrorMessage="1" error="Необходимо указать дату ДД.ММ.ГГГГ" sqref="B18 B20" xr:uid="{9FAC91F7-0649-468A-8B49-E10AB4EEAEC7}">
      <formula1>36526</formula1>
      <formula2>73051</formula2>
    </dataValidation>
    <dataValidation type="date" allowBlank="1" showInputMessage="1" showErrorMessage="1" error="Необходимо указать дату ДД.ММ.ГГГГ не ранее даты начала командировки" sqref="B19 B21" xr:uid="{A04A0B82-D5CD-4D06-8B6B-3B410AB4AF53}">
      <formula1>B18</formula1>
      <formula2>73051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A1898E9A-4620-42DC-BF36-AE7ABC146CE2}">
          <x14:formula1>
            <xm:f>'Страны сут.'!$A$3:$A$201</xm:f>
          </x14:formula1>
          <xm:sqref>B17</xm:sqref>
        </x14:dataValidation>
        <x14:dataValidation type="list" allowBlank="1" showInputMessage="1" showErrorMessage="1" xr:uid="{031B52C8-46F1-40F7-9AED-3DF8964CD983}">
          <x14:formula1>
            <xm:f>справочник!$D$2:$D$4</xm:f>
          </x14:formula1>
          <xm:sqref>B26</xm:sqref>
        </x14:dataValidation>
        <x14:dataValidation type="list" showErrorMessage="1" error="Необходимо выбрать значение из списка" prompt="Выбрать из списка" xr:uid="{02BD1BBB-9CD5-4AE4-9F6F-DCF73937D88A}">
          <x14:formula1>
            <xm:f>справочник!$K$2:$K$5</xm:f>
          </x14:formula1>
          <xm:sqref>B30</xm:sqref>
        </x14:dataValidation>
        <x14:dataValidation type="list" allowBlank="1" showInputMessage="1" showErrorMessage="1" xr:uid="{C694F479-7EFE-4C0F-B2EC-988316E8136D}">
          <x14:formula1>
            <xm:f>справочник!$F$2:$F$4</xm:f>
          </x14:formula1>
          <xm:sqref>B27</xm:sqref>
        </x14:dataValidation>
        <x14:dataValidation type="list" allowBlank="1" showInputMessage="1" showErrorMessage="1" xr:uid="{F7838010-51CF-4E6F-B95C-913CC7026CBD}">
          <x14:formula1>
            <xm:f>справочник!$P$2:$P$4</xm:f>
          </x14:formula1>
          <xm:sqref>B41</xm:sqref>
        </x14:dataValidation>
        <x14:dataValidation type="list" allowBlank="1" showInputMessage="1" showErrorMessage="1" xr:uid="{84333C4F-E0AE-45B7-851B-521DF087F4C2}">
          <x14:formula1>
            <xm:f>справочник!$V$2:$V$4</xm:f>
          </x14:formula1>
          <xm:sqref>B42</xm:sqref>
        </x14:dataValidation>
        <x14:dataValidation type="list" allowBlank="1" showInputMessage="1" showErrorMessage="1" xr:uid="{5D5B0EBE-481B-4187-A3B9-CC1E9912DCA0}">
          <x14:formula1>
            <xm:f>справочник!$A$2:$A$4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DA32"/>
  <sheetViews>
    <sheetView showGridLines="0" view="pageBreakPreview" topLeftCell="A7" zoomScale="110" zoomScaleNormal="100" zoomScaleSheetLayoutView="100" workbookViewId="0">
      <selection activeCell="Z28" sqref="Z28:BV28"/>
    </sheetView>
  </sheetViews>
  <sheetFormatPr defaultColWidth="0.85546875" defaultRowHeight="15" x14ac:dyDescent="0.25"/>
  <cols>
    <col min="1" max="53" width="0.85546875" style="1"/>
    <col min="54" max="54" width="0.85546875" style="1" customWidth="1"/>
    <col min="55" max="57" width="0.85546875" style="1"/>
    <col min="58" max="58" width="0.85546875" style="1" customWidth="1"/>
    <col min="59" max="75" width="0.85546875" style="1"/>
    <col min="76" max="77" width="0.85546875" style="1" customWidth="1"/>
    <col min="78" max="16384" width="0.85546875" style="1"/>
  </cols>
  <sheetData>
    <row r="1" spans="1:105" s="2" customFormat="1" ht="12" x14ac:dyDescent="0.2">
      <c r="DA1" s="22" t="s">
        <v>112</v>
      </c>
    </row>
    <row r="3" spans="1:105" s="2" customFormat="1" ht="12" x14ac:dyDescent="0.2">
      <c r="F3" s="2" t="s">
        <v>6</v>
      </c>
      <c r="BH3" s="2" t="s">
        <v>9</v>
      </c>
    </row>
    <row r="4" spans="1:105" s="2" customFormat="1" ht="12" x14ac:dyDescent="0.2">
      <c r="A4" s="2" t="s">
        <v>0</v>
      </c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BC4" s="2" t="s">
        <v>10</v>
      </c>
    </row>
    <row r="5" spans="1:105" s="2" customFormat="1" ht="12" x14ac:dyDescent="0.2">
      <c r="A5" s="2" t="s">
        <v>1</v>
      </c>
      <c r="V5" s="104" t="s">
        <v>2</v>
      </c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BC5" s="2" t="s">
        <v>1</v>
      </c>
    </row>
    <row r="6" spans="1:105" s="2" customFormat="1" ht="35.25" customHeight="1" x14ac:dyDescent="0.2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BC6" s="118" t="str">
        <f>'Форма для заполнения'!B41</f>
        <v>Проректор по экономической и финансовой работе</v>
      </c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H6" s="103" t="str">
        <f>'Форма для заполнения'!B42</f>
        <v>С.В. Кузьмин</v>
      </c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</row>
    <row r="7" spans="1:105" s="3" customFormat="1" ht="12.75" customHeight="1" x14ac:dyDescent="0.2">
      <c r="A7" s="117" t="s">
        <v>3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T7" s="117" t="s">
        <v>4</v>
      </c>
      <c r="U7" s="117"/>
      <c r="V7" s="117"/>
      <c r="W7" s="117"/>
      <c r="X7" s="117"/>
      <c r="Y7" s="117"/>
      <c r="Z7" s="117"/>
      <c r="AA7" s="117"/>
      <c r="AB7" s="117"/>
      <c r="AC7" s="117"/>
      <c r="AD7" s="117"/>
      <c r="AF7" s="117" t="s">
        <v>5</v>
      </c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BC7" s="117" t="s">
        <v>3</v>
      </c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V7" s="117" t="s">
        <v>4</v>
      </c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H7" s="117" t="s">
        <v>5</v>
      </c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</row>
    <row r="8" spans="1:105" s="2" customFormat="1" ht="12" x14ac:dyDescent="0.2">
      <c r="A8" s="114" t="s">
        <v>7</v>
      </c>
      <c r="B8" s="114"/>
      <c r="C8" s="86"/>
      <c r="D8" s="86"/>
      <c r="E8" s="86"/>
      <c r="F8" s="86"/>
      <c r="G8" s="115" t="s">
        <v>7</v>
      </c>
      <c r="H8" s="115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7">
        <v>20</v>
      </c>
      <c r="Y8" s="87"/>
      <c r="Z8" s="87"/>
      <c r="AA8" s="88" t="s">
        <v>118</v>
      </c>
      <c r="AB8" s="88"/>
      <c r="AC8" s="88"/>
      <c r="AD8" s="88"/>
      <c r="AE8" s="115" t="s">
        <v>8</v>
      </c>
      <c r="AF8" s="115"/>
      <c r="AG8" s="115"/>
      <c r="BC8" s="114" t="s">
        <v>7</v>
      </c>
      <c r="BD8" s="114"/>
      <c r="BE8" s="86"/>
      <c r="BF8" s="86"/>
      <c r="BG8" s="86"/>
      <c r="BH8" s="86"/>
      <c r="BI8" s="115" t="s">
        <v>7</v>
      </c>
      <c r="BJ8" s="115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7">
        <v>20</v>
      </c>
      <c r="CA8" s="87"/>
      <c r="CB8" s="87"/>
      <c r="CC8" s="88" t="s">
        <v>118</v>
      </c>
      <c r="CD8" s="88"/>
      <c r="CE8" s="88"/>
      <c r="CF8" s="88"/>
      <c r="CG8" s="115" t="s">
        <v>8</v>
      </c>
      <c r="CH8" s="115"/>
      <c r="CI8" s="115"/>
    </row>
    <row r="17" spans="1:105" s="4" customFormat="1" ht="14.25" x14ac:dyDescent="0.2">
      <c r="BE17" s="5" t="s">
        <v>103</v>
      </c>
      <c r="BF17" s="89"/>
      <c r="BG17" s="89"/>
      <c r="BH17" s="89"/>
      <c r="BI17" s="89"/>
      <c r="BJ17" s="89"/>
    </row>
    <row r="18" spans="1:105" s="4" customFormat="1" ht="14.25" x14ac:dyDescent="0.2">
      <c r="A18" s="113" t="s">
        <v>456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</row>
    <row r="19" spans="1:105" s="3" customFormat="1" ht="11.25" x14ac:dyDescent="0.2"/>
    <row r="20" spans="1:105" s="3" customFormat="1" ht="15" customHeight="1" thickBot="1" x14ac:dyDescent="0.25">
      <c r="CQ20" s="105" t="s">
        <v>11</v>
      </c>
      <c r="CR20" s="106"/>
      <c r="CS20" s="106"/>
      <c r="CT20" s="106"/>
      <c r="CU20" s="106"/>
      <c r="CV20" s="106"/>
      <c r="CW20" s="106"/>
      <c r="CX20" s="106"/>
      <c r="CY20" s="106"/>
      <c r="CZ20" s="106"/>
      <c r="DA20" s="107"/>
    </row>
    <row r="21" spans="1:105" s="3" customFormat="1" ht="15" customHeight="1" x14ac:dyDescent="0.2">
      <c r="CO21" s="6" t="s">
        <v>12</v>
      </c>
      <c r="CQ21" s="108" t="s">
        <v>457</v>
      </c>
      <c r="CR21" s="109"/>
      <c r="CS21" s="109"/>
      <c r="CT21" s="109"/>
      <c r="CU21" s="109"/>
      <c r="CV21" s="109"/>
      <c r="CW21" s="109"/>
      <c r="CX21" s="109"/>
      <c r="CY21" s="109"/>
      <c r="CZ21" s="109"/>
      <c r="DA21" s="110"/>
    </row>
    <row r="22" spans="1:105" s="3" customFormat="1" ht="15" customHeight="1" x14ac:dyDescent="0.2">
      <c r="AC22" s="116" t="s">
        <v>433</v>
      </c>
      <c r="AD22" s="116"/>
      <c r="AE22" s="116"/>
      <c r="AF22" s="116"/>
      <c r="AG22" s="116"/>
      <c r="AH22" s="121">
        <f ca="1">'Форма для заполнения'!B35</f>
        <v>44952</v>
      </c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2" t="s">
        <v>8</v>
      </c>
      <c r="BK22" s="122"/>
      <c r="BL22" s="122"/>
      <c r="CO22" s="6" t="s">
        <v>13</v>
      </c>
      <c r="CQ22" s="111">
        <f ca="1">AH22</f>
        <v>44952</v>
      </c>
      <c r="CR22" s="102"/>
      <c r="CS22" s="102"/>
      <c r="CT22" s="102"/>
      <c r="CU22" s="102"/>
      <c r="CV22" s="102"/>
      <c r="CW22" s="102"/>
      <c r="CX22" s="102"/>
      <c r="CY22" s="102"/>
      <c r="CZ22" s="102"/>
      <c r="DA22" s="112"/>
    </row>
    <row r="23" spans="1:105" s="3" customFormat="1" ht="40.5" customHeight="1" x14ac:dyDescent="0.2">
      <c r="A23" s="3" t="s">
        <v>15</v>
      </c>
      <c r="Z23" s="119" t="s">
        <v>121</v>
      </c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20" t="s">
        <v>14</v>
      </c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Q23" s="94" t="s">
        <v>126</v>
      </c>
      <c r="CR23" s="95"/>
      <c r="CS23" s="95"/>
      <c r="CT23" s="95"/>
      <c r="CU23" s="95"/>
      <c r="CV23" s="95"/>
      <c r="CW23" s="95"/>
      <c r="CX23" s="95"/>
      <c r="CY23" s="95"/>
      <c r="CZ23" s="95"/>
      <c r="DA23" s="96"/>
    </row>
    <row r="24" spans="1:105" s="3" customFormat="1" ht="15" customHeight="1" x14ac:dyDescent="0.2">
      <c r="A24" s="3" t="s">
        <v>16</v>
      </c>
      <c r="Z24" s="93" t="str">
        <f>'Форма для заполнения'!B7</f>
        <v>Отдел по работе</v>
      </c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CQ24" s="94"/>
      <c r="CR24" s="95"/>
      <c r="CS24" s="95"/>
      <c r="CT24" s="95"/>
      <c r="CU24" s="95"/>
      <c r="CV24" s="95"/>
      <c r="CW24" s="95"/>
      <c r="CX24" s="95"/>
      <c r="CY24" s="95"/>
      <c r="CZ24" s="95"/>
      <c r="DA24" s="96"/>
    </row>
    <row r="25" spans="1:105" s="3" customFormat="1" ht="15" customHeight="1" x14ac:dyDescent="0.2">
      <c r="A25" s="3" t="s">
        <v>17</v>
      </c>
      <c r="Z25" s="93" t="str">
        <f>_xlfn.TEXTJOIN(" ",,'Форма для заполнения'!B4,'Форма для заполнения'!C4,'Форма для заполнения'!D4)</f>
        <v>Сидоров Семён Семёнович</v>
      </c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CO25" s="6" t="s">
        <v>18</v>
      </c>
      <c r="CQ25" s="94"/>
      <c r="CR25" s="95"/>
      <c r="CS25" s="95"/>
      <c r="CT25" s="95"/>
      <c r="CU25" s="95"/>
      <c r="CV25" s="95"/>
      <c r="CW25" s="95"/>
      <c r="CX25" s="95"/>
      <c r="CY25" s="95"/>
      <c r="CZ25" s="95"/>
      <c r="DA25" s="96"/>
    </row>
    <row r="26" spans="1:105" s="3" customFormat="1" ht="15" customHeight="1" x14ac:dyDescent="0.2">
      <c r="Z26" s="82" t="s">
        <v>19</v>
      </c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CO26" s="6"/>
      <c r="CQ26" s="94"/>
      <c r="CR26" s="95"/>
      <c r="CS26" s="95"/>
      <c r="CT26" s="95"/>
      <c r="CU26" s="95"/>
      <c r="CV26" s="95"/>
      <c r="CW26" s="95"/>
      <c r="CX26" s="95"/>
      <c r="CY26" s="95"/>
      <c r="CZ26" s="95"/>
      <c r="DA26" s="96"/>
    </row>
    <row r="27" spans="1:105" s="3" customFormat="1" ht="15" customHeight="1" x14ac:dyDescent="0.2">
      <c r="A27" s="3" t="s">
        <v>20</v>
      </c>
      <c r="Z27" s="93" t="str">
        <f>'Форма для заполнения'!B6</f>
        <v>Начальник отдела</v>
      </c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CQ27" s="90"/>
      <c r="CR27" s="91"/>
      <c r="CS27" s="91"/>
      <c r="CT27" s="91"/>
      <c r="CU27" s="91"/>
      <c r="CV27" s="91"/>
      <c r="CW27" s="91"/>
      <c r="CX27" s="91"/>
      <c r="CY27" s="91"/>
      <c r="CZ27" s="91"/>
      <c r="DA27" s="92"/>
    </row>
    <row r="28" spans="1:105" s="3" customFormat="1" ht="15" customHeight="1" x14ac:dyDescent="0.2">
      <c r="A28" s="3" t="s">
        <v>21</v>
      </c>
      <c r="Z28" s="93" t="s">
        <v>113</v>
      </c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CQ28" s="94"/>
      <c r="CR28" s="95"/>
      <c r="CS28" s="95"/>
      <c r="CT28" s="95"/>
      <c r="CU28" s="95"/>
      <c r="CV28" s="95"/>
      <c r="CW28" s="95"/>
      <c r="CX28" s="95"/>
      <c r="CY28" s="95"/>
      <c r="CZ28" s="95"/>
      <c r="DA28" s="96"/>
    </row>
    <row r="29" spans="1:105" s="3" customFormat="1" ht="18" customHeight="1" thickBot="1" x14ac:dyDescent="0.25">
      <c r="A29" s="3" t="s">
        <v>22</v>
      </c>
      <c r="Z29" s="3" t="s">
        <v>23</v>
      </c>
      <c r="CO29" s="6" t="s">
        <v>24</v>
      </c>
      <c r="CQ29" s="83" t="s">
        <v>25</v>
      </c>
      <c r="CR29" s="84"/>
      <c r="CS29" s="84"/>
      <c r="CT29" s="84"/>
      <c r="CU29" s="84"/>
      <c r="CV29" s="84"/>
      <c r="CW29" s="84"/>
      <c r="CX29" s="84"/>
      <c r="CY29" s="84"/>
      <c r="CZ29" s="84"/>
      <c r="DA29" s="85"/>
    </row>
    <row r="30" spans="1:105" ht="15.75" thickBot="1" x14ac:dyDescent="0.3"/>
    <row r="31" spans="1:105" s="3" customFormat="1" ht="15" customHeight="1" thickBot="1" x14ac:dyDescent="0.25">
      <c r="A31" s="3" t="s">
        <v>104</v>
      </c>
      <c r="S31" s="102" t="str">
        <f>'Форма для заполнения'!B10</f>
        <v>Докладная записка</v>
      </c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U31" s="6" t="s">
        <v>13</v>
      </c>
      <c r="BW31" s="97">
        <f>'Форма для заполнения'!B11</f>
        <v>44924</v>
      </c>
      <c r="BX31" s="100"/>
      <c r="BY31" s="100"/>
      <c r="BZ31" s="100"/>
      <c r="CA31" s="100"/>
      <c r="CB31" s="100"/>
      <c r="CC31" s="100"/>
      <c r="CD31" s="100"/>
      <c r="CE31" s="100"/>
      <c r="CF31" s="100"/>
      <c r="CG31" s="101"/>
      <c r="CO31" s="6" t="s">
        <v>26</v>
      </c>
      <c r="CQ31" s="97" t="str">
        <f>'Форма для заполнения'!B12</f>
        <v>259/03.55-86</v>
      </c>
      <c r="CR31" s="98"/>
      <c r="CS31" s="98"/>
      <c r="CT31" s="98"/>
      <c r="CU31" s="98"/>
      <c r="CV31" s="98"/>
      <c r="CW31" s="98"/>
      <c r="CX31" s="98"/>
      <c r="CY31" s="98"/>
      <c r="CZ31" s="98"/>
      <c r="DA31" s="99"/>
    </row>
    <row r="32" spans="1:105" s="7" customFormat="1" ht="12" customHeight="1" x14ac:dyDescent="0.2">
      <c r="S32" s="82" t="s">
        <v>27</v>
      </c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</row>
  </sheetData>
  <mergeCells count="54">
    <mergeCell ref="AH22:BI22"/>
    <mergeCell ref="CG8:CI8"/>
    <mergeCell ref="BJ22:BL22"/>
    <mergeCell ref="BV6:CF6"/>
    <mergeCell ref="CH6:DA6"/>
    <mergeCell ref="CH7:DA7"/>
    <mergeCell ref="CQ28:DA28"/>
    <mergeCell ref="A6:R6"/>
    <mergeCell ref="T6:AD6"/>
    <mergeCell ref="AF6:AY6"/>
    <mergeCell ref="BC6:BT6"/>
    <mergeCell ref="CQ26:DA26"/>
    <mergeCell ref="Z26:BV26"/>
    <mergeCell ref="Z23:BV23"/>
    <mergeCell ref="Z24:BV24"/>
    <mergeCell ref="BE8:BH8"/>
    <mergeCell ref="BI8:BJ8"/>
    <mergeCell ref="BW23:CO23"/>
    <mergeCell ref="T7:AD7"/>
    <mergeCell ref="AF7:AY7"/>
    <mergeCell ref="BC7:BT7"/>
    <mergeCell ref="BV7:CF7"/>
    <mergeCell ref="V4:AY4"/>
    <mergeCell ref="V5:AY5"/>
    <mergeCell ref="CQ20:DA20"/>
    <mergeCell ref="CQ21:DA21"/>
    <mergeCell ref="CQ22:DA22"/>
    <mergeCell ref="BZ8:CB8"/>
    <mergeCell ref="CC8:CF8"/>
    <mergeCell ref="A18:DA18"/>
    <mergeCell ref="BC8:BD8"/>
    <mergeCell ref="G8:H8"/>
    <mergeCell ref="I8:W8"/>
    <mergeCell ref="A8:B8"/>
    <mergeCell ref="C8:F8"/>
    <mergeCell ref="AC22:AG22"/>
    <mergeCell ref="A7:R7"/>
    <mergeCell ref="AE8:AG8"/>
    <mergeCell ref="S32:BP32"/>
    <mergeCell ref="CQ29:DA29"/>
    <mergeCell ref="BK8:BY8"/>
    <mergeCell ref="X8:Z8"/>
    <mergeCell ref="AA8:AD8"/>
    <mergeCell ref="BF17:BJ17"/>
    <mergeCell ref="CQ27:DA27"/>
    <mergeCell ref="Z27:BV27"/>
    <mergeCell ref="CQ24:DA24"/>
    <mergeCell ref="CQ25:DA25"/>
    <mergeCell ref="Z25:BV25"/>
    <mergeCell ref="CQ23:DA23"/>
    <mergeCell ref="Z28:BV28"/>
    <mergeCell ref="CQ31:DA31"/>
    <mergeCell ref="BW31:CG31"/>
    <mergeCell ref="S31:BP31"/>
  </mergeCells>
  <phoneticPr fontId="0" type="noConversion"/>
  <pageMargins left="0.78740157480314965" right="0.51181102362204722" top="0.59055118110236227" bottom="0.39370078740157483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DA105"/>
  <sheetViews>
    <sheetView showGridLines="0" view="pageBreakPreview" topLeftCell="A28" zoomScaleNormal="100" zoomScaleSheetLayoutView="100" workbookViewId="0">
      <selection activeCell="E45" sqref="E45:AK45"/>
    </sheetView>
  </sheetViews>
  <sheetFormatPr defaultColWidth="0.85546875" defaultRowHeight="15" x14ac:dyDescent="0.25"/>
  <cols>
    <col min="1" max="23" width="0.85546875" style="1"/>
    <col min="24" max="24" width="1.5703125" style="1" customWidth="1"/>
    <col min="25" max="34" width="0.85546875" style="1"/>
    <col min="35" max="35" width="0.5703125" style="1" customWidth="1"/>
    <col min="36" max="36" width="0.85546875" style="1" customWidth="1"/>
    <col min="37" max="40" width="0.85546875" style="1"/>
    <col min="41" max="41" width="1.85546875" style="1" bestFit="1" customWidth="1"/>
    <col min="42" max="48" width="0.85546875" style="1"/>
    <col min="49" max="49" width="1.28515625" style="1" customWidth="1"/>
    <col min="50" max="50" width="2.140625" style="1" customWidth="1"/>
    <col min="51" max="53" width="0.85546875" style="1"/>
    <col min="54" max="54" width="0.85546875" style="1" customWidth="1"/>
    <col min="55" max="57" width="0.85546875" style="1"/>
    <col min="58" max="58" width="0.85546875" style="1" customWidth="1"/>
    <col min="59" max="67" width="0.85546875" style="1"/>
    <col min="68" max="68" width="4" style="1" bestFit="1" customWidth="1"/>
    <col min="69" max="70" width="0.85546875" style="1"/>
    <col min="71" max="72" width="0.85546875" style="1" customWidth="1"/>
    <col min="73" max="73" width="0.85546875" style="1" hidden="1" customWidth="1"/>
    <col min="74" max="75" width="0.85546875" style="1"/>
    <col min="76" max="77" width="0.85546875" style="1" customWidth="1"/>
    <col min="78" max="81" width="0.85546875" style="1"/>
    <col min="82" max="82" width="2" style="1" customWidth="1"/>
    <col min="83" max="83" width="2.140625" style="1" customWidth="1"/>
    <col min="84" max="90" width="0.85546875" style="1"/>
    <col min="91" max="91" width="3.140625" style="1" customWidth="1"/>
    <col min="92" max="104" width="0.85546875" style="1"/>
    <col min="105" max="105" width="1.28515625" style="1" customWidth="1"/>
    <col min="106" max="16384" width="0.85546875" style="1"/>
  </cols>
  <sheetData>
    <row r="1" spans="1:105" s="3" customFormat="1" ht="11.25" x14ac:dyDescent="0.2">
      <c r="DA1" s="6" t="s">
        <v>105</v>
      </c>
    </row>
    <row r="2" spans="1:105" ht="6" customHeight="1" x14ac:dyDescent="0.25"/>
    <row r="3" spans="1:105" x14ac:dyDescent="0.25">
      <c r="A3" s="113" t="s">
        <v>28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</row>
    <row r="4" spans="1:105" x14ac:dyDescent="0.25">
      <c r="A4" s="113" t="s">
        <v>29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</row>
    <row r="5" spans="1:105" s="8" customFormat="1" ht="12.75" x14ac:dyDescent="0.2">
      <c r="A5" s="191" t="s">
        <v>440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</row>
    <row r="6" spans="1:105" s="8" customFormat="1" ht="12.75" x14ac:dyDescent="0.2">
      <c r="A6" s="191" t="str">
        <f>'Форма для заполнения'!B14</f>
        <v>Организация и проведение международной образовательной программы «…..»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1"/>
      <c r="CP6" s="191"/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1"/>
    </row>
    <row r="7" spans="1:105" s="8" customFormat="1" ht="12.75" x14ac:dyDescent="0.2">
      <c r="A7" s="192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  <c r="CK7" s="192"/>
      <c r="CL7" s="192"/>
      <c r="CM7" s="192"/>
      <c r="CN7" s="192"/>
      <c r="CO7" s="192"/>
      <c r="CP7" s="192"/>
      <c r="CQ7" s="192"/>
      <c r="CR7" s="192"/>
      <c r="CS7" s="192"/>
      <c r="CT7" s="192"/>
      <c r="CU7" s="192"/>
      <c r="CV7" s="192"/>
      <c r="CW7" s="192"/>
      <c r="CX7" s="192"/>
      <c r="CY7" s="192"/>
      <c r="CZ7" s="192"/>
      <c r="DA7" s="192"/>
    </row>
    <row r="8" spans="1:105" x14ac:dyDescent="0.25">
      <c r="A8" s="113" t="s">
        <v>31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</row>
    <row r="9" spans="1:105" s="3" customFormat="1" ht="11.25" customHeight="1" x14ac:dyDescent="0.2">
      <c r="A9" s="136" t="s">
        <v>32</v>
      </c>
      <c r="B9" s="136"/>
      <c r="C9" s="136"/>
      <c r="D9" s="137"/>
      <c r="E9" s="199" t="s">
        <v>35</v>
      </c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 t="s">
        <v>36</v>
      </c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199"/>
      <c r="BL9" s="199"/>
      <c r="BM9" s="199"/>
      <c r="BN9" s="199"/>
      <c r="BO9" s="199"/>
      <c r="BP9" s="199"/>
      <c r="BQ9" s="199"/>
      <c r="BR9" s="199"/>
      <c r="BS9" s="199"/>
      <c r="BT9" s="199"/>
      <c r="BU9" s="199"/>
      <c r="BV9" s="199"/>
      <c r="BW9" s="199"/>
      <c r="BX9" s="199"/>
      <c r="BY9" s="199"/>
      <c r="BZ9" s="199"/>
      <c r="CA9" s="199"/>
      <c r="CB9" s="199"/>
      <c r="CC9" s="199"/>
      <c r="CD9" s="199"/>
      <c r="CE9" s="199"/>
      <c r="CF9" s="199"/>
      <c r="CG9" s="199"/>
      <c r="CH9" s="136" t="s">
        <v>458</v>
      </c>
      <c r="CI9" s="136"/>
      <c r="CJ9" s="136"/>
      <c r="CK9" s="136"/>
      <c r="CL9" s="136"/>
      <c r="CM9" s="136"/>
      <c r="CN9" s="136"/>
      <c r="CO9" s="136"/>
      <c r="CP9" s="136"/>
      <c r="CQ9" s="137"/>
      <c r="CR9" s="135" t="s">
        <v>37</v>
      </c>
      <c r="CS9" s="136"/>
      <c r="CT9" s="136"/>
      <c r="CU9" s="136"/>
      <c r="CV9" s="136"/>
      <c r="CW9" s="136"/>
      <c r="CX9" s="136"/>
      <c r="CY9" s="136"/>
      <c r="CZ9" s="136"/>
      <c r="DA9" s="136"/>
    </row>
    <row r="10" spans="1:105" s="3" customFormat="1" ht="45" customHeight="1" x14ac:dyDescent="0.2">
      <c r="A10" s="139"/>
      <c r="B10" s="139"/>
      <c r="C10" s="139"/>
      <c r="D10" s="140"/>
      <c r="E10" s="190" t="s">
        <v>33</v>
      </c>
      <c r="F10" s="190"/>
      <c r="G10" s="190"/>
      <c r="H10" s="190"/>
      <c r="I10" s="190"/>
      <c r="J10" s="190"/>
      <c r="K10" s="190"/>
      <c r="L10" s="190"/>
      <c r="M10" s="190"/>
      <c r="N10" s="190"/>
      <c r="O10" s="190" t="s">
        <v>34</v>
      </c>
      <c r="P10" s="190"/>
      <c r="Q10" s="190"/>
      <c r="R10" s="190"/>
      <c r="S10" s="190"/>
      <c r="T10" s="190"/>
      <c r="U10" s="190"/>
      <c r="V10" s="190"/>
      <c r="W10" s="190"/>
      <c r="X10" s="190"/>
      <c r="Y10" s="190" t="s">
        <v>461</v>
      </c>
      <c r="Z10" s="190"/>
      <c r="AA10" s="190"/>
      <c r="AB10" s="190"/>
      <c r="AC10" s="190"/>
      <c r="AD10" s="190"/>
      <c r="AE10" s="190"/>
      <c r="AF10" s="190"/>
      <c r="AG10" s="190"/>
      <c r="AH10" s="190"/>
      <c r="AI10" s="190" t="s">
        <v>459</v>
      </c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 t="s">
        <v>471</v>
      </c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 t="s">
        <v>460</v>
      </c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 t="s">
        <v>100</v>
      </c>
      <c r="BQ10" s="190"/>
      <c r="BR10" s="190"/>
      <c r="BS10" s="190"/>
      <c r="BT10" s="190"/>
      <c r="BU10" s="190"/>
      <c r="BV10" s="190"/>
      <c r="BW10" s="190"/>
      <c r="BX10" s="190"/>
      <c r="BY10" s="190"/>
      <c r="BZ10" s="190"/>
      <c r="CA10" s="190" t="s">
        <v>101</v>
      </c>
      <c r="CB10" s="190"/>
      <c r="CC10" s="190"/>
      <c r="CD10" s="190"/>
      <c r="CE10" s="190"/>
      <c r="CF10" s="190"/>
      <c r="CG10" s="190"/>
      <c r="CH10" s="139"/>
      <c r="CI10" s="139"/>
      <c r="CJ10" s="139"/>
      <c r="CK10" s="139"/>
      <c r="CL10" s="139"/>
      <c r="CM10" s="139"/>
      <c r="CN10" s="139"/>
      <c r="CO10" s="139"/>
      <c r="CP10" s="139"/>
      <c r="CQ10" s="140"/>
      <c r="CR10" s="138"/>
      <c r="CS10" s="139"/>
      <c r="CT10" s="139"/>
      <c r="CU10" s="139"/>
      <c r="CV10" s="139"/>
      <c r="CW10" s="139"/>
      <c r="CX10" s="139"/>
      <c r="CY10" s="139"/>
      <c r="CZ10" s="139"/>
      <c r="DA10" s="139"/>
    </row>
    <row r="11" spans="1:105" s="3" customFormat="1" ht="11.25" x14ac:dyDescent="0.2">
      <c r="A11" s="144" t="s">
        <v>38</v>
      </c>
      <c r="B11" s="141"/>
      <c r="C11" s="141"/>
      <c r="D11" s="141"/>
      <c r="E11" s="141" t="s">
        <v>39</v>
      </c>
      <c r="F11" s="141"/>
      <c r="G11" s="141"/>
      <c r="H11" s="141"/>
      <c r="I11" s="141"/>
      <c r="J11" s="141"/>
      <c r="K11" s="141"/>
      <c r="L11" s="141"/>
      <c r="M11" s="141"/>
      <c r="N11" s="141"/>
      <c r="O11" s="141" t="s">
        <v>40</v>
      </c>
      <c r="P11" s="141"/>
      <c r="Q11" s="141"/>
      <c r="R11" s="141"/>
      <c r="S11" s="141"/>
      <c r="T11" s="141"/>
      <c r="U11" s="141"/>
      <c r="V11" s="141"/>
      <c r="W11" s="141"/>
      <c r="X11" s="141"/>
      <c r="Y11" s="141" t="s">
        <v>41</v>
      </c>
      <c r="Z11" s="141"/>
      <c r="AA11" s="141"/>
      <c r="AB11" s="141"/>
      <c r="AC11" s="141"/>
      <c r="AD11" s="141"/>
      <c r="AE11" s="141"/>
      <c r="AF11" s="141"/>
      <c r="AG11" s="141"/>
      <c r="AH11" s="141"/>
      <c r="AI11" s="141" t="s">
        <v>42</v>
      </c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 t="s">
        <v>43</v>
      </c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 t="s">
        <v>44</v>
      </c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 t="s">
        <v>45</v>
      </c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141" t="s">
        <v>46</v>
      </c>
      <c r="CB11" s="141"/>
      <c r="CC11" s="141"/>
      <c r="CD11" s="141"/>
      <c r="CE11" s="141"/>
      <c r="CF11" s="141"/>
      <c r="CG11" s="141"/>
      <c r="CH11" s="141" t="s">
        <v>47</v>
      </c>
      <c r="CI11" s="141"/>
      <c r="CJ11" s="141"/>
      <c r="CK11" s="141"/>
      <c r="CL11" s="141"/>
      <c r="CM11" s="141"/>
      <c r="CN11" s="141"/>
      <c r="CO11" s="141"/>
      <c r="CP11" s="141"/>
      <c r="CQ11" s="141"/>
      <c r="CR11" s="141" t="s">
        <v>48</v>
      </c>
      <c r="CS11" s="141"/>
      <c r="CT11" s="141"/>
      <c r="CU11" s="141"/>
      <c r="CV11" s="141"/>
      <c r="CW11" s="141"/>
      <c r="CX11" s="141"/>
      <c r="CY11" s="141"/>
      <c r="CZ11" s="141"/>
      <c r="DA11" s="142"/>
    </row>
    <row r="12" spans="1:105" s="3" customFormat="1" ht="24.75" customHeight="1" x14ac:dyDescent="0.2">
      <c r="A12" s="143" t="s">
        <v>38</v>
      </c>
      <c r="B12" s="143"/>
      <c r="C12" s="143"/>
      <c r="D12" s="144"/>
      <c r="E12" s="154" t="s">
        <v>114</v>
      </c>
      <c r="F12" s="176"/>
      <c r="G12" s="176"/>
      <c r="H12" s="176"/>
      <c r="I12" s="176"/>
      <c r="J12" s="176"/>
      <c r="K12" s="176"/>
      <c r="L12" s="176"/>
      <c r="M12" s="176"/>
      <c r="N12" s="177"/>
      <c r="O12" s="154" t="str">
        <f>'Форма для заполнения'!B15</f>
        <v>ООО "Альфа"</v>
      </c>
      <c r="P12" s="176"/>
      <c r="Q12" s="176"/>
      <c r="R12" s="176"/>
      <c r="S12" s="176"/>
      <c r="T12" s="176"/>
      <c r="U12" s="176"/>
      <c r="V12" s="176"/>
      <c r="W12" s="176"/>
      <c r="X12" s="177"/>
      <c r="Y12" s="195">
        <f>'Форма для заполнения'!B18</f>
        <v>44958</v>
      </c>
      <c r="Z12" s="196"/>
      <c r="AA12" s="196"/>
      <c r="AB12" s="196"/>
      <c r="AC12" s="196"/>
      <c r="AD12" s="196"/>
      <c r="AE12" s="196"/>
      <c r="AF12" s="196"/>
      <c r="AG12" s="196"/>
      <c r="AH12" s="197"/>
      <c r="AI12" s="195">
        <f>'Форма для заполнения'!B19</f>
        <v>44967</v>
      </c>
      <c r="AJ12" s="196"/>
      <c r="AK12" s="196"/>
      <c r="AL12" s="196"/>
      <c r="AM12" s="196"/>
      <c r="AN12" s="196"/>
      <c r="AO12" s="196"/>
      <c r="AP12" s="196"/>
      <c r="AQ12" s="196"/>
      <c r="AR12" s="196"/>
      <c r="AS12" s="197"/>
      <c r="AT12" s="195">
        <f>'Форма для заполнения'!B20</f>
        <v>44958</v>
      </c>
      <c r="AU12" s="196"/>
      <c r="AV12" s="196"/>
      <c r="AW12" s="196"/>
      <c r="AX12" s="196"/>
      <c r="AY12" s="196"/>
      <c r="AZ12" s="196"/>
      <c r="BA12" s="196"/>
      <c r="BB12" s="196"/>
      <c r="BC12" s="196"/>
      <c r="BD12" s="197"/>
      <c r="BE12" s="195" t="s">
        <v>102</v>
      </c>
      <c r="BF12" s="196"/>
      <c r="BG12" s="196"/>
      <c r="BH12" s="196"/>
      <c r="BI12" s="196"/>
      <c r="BJ12" s="196"/>
      <c r="BK12" s="196"/>
      <c r="BL12" s="196"/>
      <c r="BM12" s="196"/>
      <c r="BN12" s="196"/>
      <c r="BO12" s="197"/>
      <c r="BP12" s="182">
        <f>'Форма для заполнения'!B23</f>
        <v>10</v>
      </c>
      <c r="BQ12" s="201"/>
      <c r="BR12" s="201"/>
      <c r="BS12" s="201"/>
      <c r="BT12" s="201"/>
      <c r="BU12" s="201"/>
      <c r="BV12" s="201"/>
      <c r="BW12" s="201"/>
      <c r="BX12" s="201"/>
      <c r="BY12" s="201"/>
      <c r="BZ12" s="202"/>
      <c r="CA12" s="200" t="s">
        <v>102</v>
      </c>
      <c r="CB12" s="151"/>
      <c r="CC12" s="151"/>
      <c r="CD12" s="151"/>
      <c r="CE12" s="151"/>
      <c r="CF12" s="151"/>
      <c r="CG12" s="145"/>
      <c r="CH12" s="203">
        <f>'Форма для заполнения'!B22</f>
        <v>100</v>
      </c>
      <c r="CI12" s="204"/>
      <c r="CJ12" s="204"/>
      <c r="CK12" s="204"/>
      <c r="CL12" s="204"/>
      <c r="CM12" s="204"/>
      <c r="CN12" s="204"/>
      <c r="CO12" s="204"/>
      <c r="CP12" s="204"/>
      <c r="CQ12" s="205"/>
      <c r="CR12" s="200"/>
      <c r="CS12" s="151"/>
      <c r="CT12" s="151"/>
      <c r="CU12" s="151"/>
      <c r="CV12" s="151"/>
      <c r="CW12" s="151"/>
      <c r="CX12" s="151"/>
      <c r="CY12" s="151"/>
      <c r="CZ12" s="151"/>
      <c r="DA12" s="151"/>
    </row>
    <row r="13" spans="1:105" s="3" customFormat="1" ht="22.5" customHeight="1" x14ac:dyDescent="0.2">
      <c r="A13" s="151" t="s">
        <v>39</v>
      </c>
      <c r="B13" s="151"/>
      <c r="C13" s="151"/>
      <c r="D13" s="145"/>
      <c r="E13" s="154" t="str">
        <f>'Форма для заполнения'!B16</f>
        <v>Архангельск</v>
      </c>
      <c r="F13" s="176"/>
      <c r="G13" s="176"/>
      <c r="H13" s="176"/>
      <c r="I13" s="176"/>
      <c r="J13" s="176"/>
      <c r="K13" s="176"/>
      <c r="L13" s="176"/>
      <c r="M13" s="176"/>
      <c r="N13" s="177"/>
      <c r="O13" s="154" t="str">
        <f>'Форма для заполнения'!B15</f>
        <v>ООО "Альфа"</v>
      </c>
      <c r="P13" s="176"/>
      <c r="Q13" s="176"/>
      <c r="R13" s="176"/>
      <c r="S13" s="176"/>
      <c r="T13" s="176"/>
      <c r="U13" s="176"/>
      <c r="V13" s="176"/>
      <c r="W13" s="176"/>
      <c r="X13" s="177"/>
      <c r="Y13" s="206" t="s">
        <v>102</v>
      </c>
      <c r="Z13" s="207"/>
      <c r="AA13" s="207"/>
      <c r="AB13" s="207"/>
      <c r="AC13" s="207"/>
      <c r="AD13" s="207"/>
      <c r="AE13" s="207"/>
      <c r="AF13" s="207"/>
      <c r="AG13" s="207"/>
      <c r="AH13" s="208"/>
      <c r="AI13" s="195" t="s">
        <v>102</v>
      </c>
      <c r="AJ13" s="196"/>
      <c r="AK13" s="196"/>
      <c r="AL13" s="196"/>
      <c r="AM13" s="196"/>
      <c r="AN13" s="196"/>
      <c r="AO13" s="196"/>
      <c r="AP13" s="196"/>
      <c r="AQ13" s="196"/>
      <c r="AR13" s="196"/>
      <c r="AS13" s="197"/>
      <c r="AT13" s="195" t="s">
        <v>102</v>
      </c>
      <c r="AU13" s="196"/>
      <c r="AV13" s="196"/>
      <c r="AW13" s="196"/>
      <c r="AX13" s="196"/>
      <c r="AY13" s="196"/>
      <c r="AZ13" s="196"/>
      <c r="BA13" s="196"/>
      <c r="BB13" s="196"/>
      <c r="BC13" s="196"/>
      <c r="BD13" s="197"/>
      <c r="BE13" s="195">
        <f>'Форма для заполнения'!B21</f>
        <v>44967</v>
      </c>
      <c r="BF13" s="196"/>
      <c r="BG13" s="196"/>
      <c r="BH13" s="196"/>
      <c r="BI13" s="196"/>
      <c r="BJ13" s="196"/>
      <c r="BK13" s="196"/>
      <c r="BL13" s="196"/>
      <c r="BM13" s="196"/>
      <c r="BN13" s="196"/>
      <c r="BO13" s="197"/>
      <c r="BP13" s="182" t="s">
        <v>102</v>
      </c>
      <c r="BQ13" s="201"/>
      <c r="BR13" s="201"/>
      <c r="BS13" s="201"/>
      <c r="BT13" s="201"/>
      <c r="BU13" s="201"/>
      <c r="BV13" s="201"/>
      <c r="BW13" s="201"/>
      <c r="BX13" s="201"/>
      <c r="BY13" s="201"/>
      <c r="BZ13" s="202"/>
      <c r="CA13" s="182">
        <f>BP12</f>
        <v>10</v>
      </c>
      <c r="CB13" s="201"/>
      <c r="CC13" s="201"/>
      <c r="CD13" s="201"/>
      <c r="CE13" s="201"/>
      <c r="CF13" s="201"/>
      <c r="CG13" s="202"/>
      <c r="CH13" s="203">
        <f>'Форма для заполнения'!B22</f>
        <v>100</v>
      </c>
      <c r="CI13" s="204"/>
      <c r="CJ13" s="204"/>
      <c r="CK13" s="204"/>
      <c r="CL13" s="204"/>
      <c r="CM13" s="204"/>
      <c r="CN13" s="204"/>
      <c r="CO13" s="204"/>
      <c r="CP13" s="204"/>
      <c r="CQ13" s="205"/>
      <c r="CR13" s="153"/>
      <c r="CS13" s="153"/>
      <c r="CT13" s="153"/>
      <c r="CU13" s="153"/>
      <c r="CV13" s="153"/>
      <c r="CW13" s="153"/>
      <c r="CX13" s="153"/>
      <c r="CY13" s="153"/>
      <c r="CZ13" s="153"/>
      <c r="DA13" s="154"/>
    </row>
    <row r="14" spans="1:105" s="3" customFormat="1" ht="11.25" x14ac:dyDescent="0.2">
      <c r="A14" s="145"/>
      <c r="B14" s="95"/>
      <c r="C14" s="95"/>
      <c r="D14" s="95"/>
      <c r="E14" s="153" t="s">
        <v>113</v>
      </c>
      <c r="F14" s="153"/>
      <c r="G14" s="153"/>
      <c r="H14" s="153"/>
      <c r="I14" s="153"/>
      <c r="J14" s="153"/>
      <c r="K14" s="153"/>
      <c r="L14" s="153"/>
      <c r="M14" s="153"/>
      <c r="N14" s="153"/>
      <c r="O14" s="165"/>
      <c r="P14" s="166"/>
      <c r="Q14" s="166"/>
      <c r="R14" s="166"/>
      <c r="S14" s="166"/>
      <c r="T14" s="166"/>
      <c r="U14" s="166"/>
      <c r="V14" s="166"/>
      <c r="W14" s="166"/>
      <c r="X14" s="167"/>
      <c r="Y14" s="198" t="s">
        <v>113</v>
      </c>
      <c r="Z14" s="198"/>
      <c r="AA14" s="198"/>
      <c r="AB14" s="198"/>
      <c r="AC14" s="198"/>
      <c r="AD14" s="198"/>
      <c r="AE14" s="198"/>
      <c r="AF14" s="198"/>
      <c r="AG14" s="198"/>
      <c r="AH14" s="198"/>
      <c r="AI14" s="158" t="s">
        <v>113</v>
      </c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 t="s">
        <v>113</v>
      </c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 t="s">
        <v>113</v>
      </c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75" t="s">
        <v>113</v>
      </c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95" t="s">
        <v>113</v>
      </c>
      <c r="CB14" s="95"/>
      <c r="CC14" s="95"/>
      <c r="CD14" s="95"/>
      <c r="CE14" s="95"/>
      <c r="CF14" s="95"/>
      <c r="CG14" s="95"/>
      <c r="CH14" s="124" t="s">
        <v>113</v>
      </c>
      <c r="CI14" s="124"/>
      <c r="CJ14" s="124"/>
      <c r="CK14" s="124"/>
      <c r="CL14" s="124"/>
      <c r="CM14" s="124"/>
      <c r="CN14" s="124"/>
      <c r="CO14" s="124"/>
      <c r="CP14" s="124"/>
      <c r="CQ14" s="124"/>
      <c r="CR14" s="153" t="s">
        <v>113</v>
      </c>
      <c r="CS14" s="153"/>
      <c r="CT14" s="153"/>
      <c r="CU14" s="153"/>
      <c r="CV14" s="153"/>
      <c r="CW14" s="153"/>
      <c r="CX14" s="153"/>
      <c r="CY14" s="153"/>
      <c r="CZ14" s="153"/>
      <c r="DA14" s="154"/>
    </row>
    <row r="15" spans="1:105" ht="11.25" customHeight="1" x14ac:dyDescent="0.25"/>
    <row r="16" spans="1:105" s="3" customFormat="1" ht="21" customHeight="1" x14ac:dyDescent="0.2">
      <c r="A16" s="3" t="s">
        <v>49</v>
      </c>
      <c r="Y16" s="209" t="str">
        <f>'Форма для заполнения'!B43</f>
        <v>Начальник Управления кадрового обеспечения</v>
      </c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3"/>
      <c r="AU16" s="23"/>
      <c r="AV16" s="23"/>
      <c r="AW16" s="23"/>
      <c r="AX16" s="23"/>
      <c r="AY16" s="23"/>
      <c r="AZ16" s="23"/>
      <c r="BB16" s="93" t="str">
        <f>'Форма для заполнения'!B44</f>
        <v>И.Л. Аносова</v>
      </c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</row>
    <row r="17" spans="1:105" s="3" customFormat="1" ht="11.25" x14ac:dyDescent="0.2">
      <c r="A17" s="3" t="s">
        <v>50</v>
      </c>
      <c r="Y17" s="194" t="s">
        <v>3</v>
      </c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O17" s="194" t="s">
        <v>4</v>
      </c>
      <c r="AP17" s="194"/>
      <c r="AQ17" s="194"/>
      <c r="AR17" s="194"/>
      <c r="AS17" s="194"/>
      <c r="AT17" s="194"/>
      <c r="AU17" s="194"/>
      <c r="AV17" s="194"/>
      <c r="AW17" s="194"/>
      <c r="AX17" s="194"/>
      <c r="AY17" s="194"/>
      <c r="AZ17" s="194"/>
      <c r="BB17" s="194" t="s">
        <v>5</v>
      </c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</row>
    <row r="18" spans="1:105" s="3" customFormat="1" ht="11.25" x14ac:dyDescent="0.2">
      <c r="A18" s="116" t="s">
        <v>7</v>
      </c>
      <c r="B18" s="116"/>
      <c r="C18" s="91"/>
      <c r="D18" s="91"/>
      <c r="E18" s="91"/>
      <c r="F18" s="91"/>
      <c r="G18" s="122" t="s">
        <v>7</v>
      </c>
      <c r="H18" s="122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116">
        <v>20</v>
      </c>
      <c r="Y18" s="116"/>
      <c r="Z18" s="116"/>
      <c r="AA18" s="193" t="s">
        <v>118</v>
      </c>
      <c r="AB18" s="193"/>
      <c r="AC18" s="193"/>
      <c r="AD18" s="193"/>
      <c r="AE18" s="122" t="s">
        <v>8</v>
      </c>
      <c r="AF18" s="122"/>
      <c r="AG18" s="122"/>
    </row>
    <row r="19" spans="1:105" ht="5.25" customHeight="1" x14ac:dyDescent="0.25"/>
    <row r="20" spans="1:105" x14ac:dyDescent="0.25">
      <c r="A20" s="113" t="s">
        <v>51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</row>
    <row r="21" spans="1:105" s="3" customFormat="1" ht="11.25" x14ac:dyDescent="0.2">
      <c r="A21" s="190" t="s">
        <v>32</v>
      </c>
      <c r="B21" s="190"/>
      <c r="C21" s="190"/>
      <c r="D21" s="190"/>
      <c r="E21" s="199" t="s">
        <v>52</v>
      </c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 t="s">
        <v>57</v>
      </c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199"/>
      <c r="BH21" s="199"/>
      <c r="BI21" s="199"/>
      <c r="BJ21" s="199"/>
      <c r="BK21" s="199"/>
      <c r="BL21" s="199"/>
      <c r="BM21" s="199"/>
      <c r="BN21" s="199"/>
      <c r="BO21" s="199" t="s">
        <v>58</v>
      </c>
      <c r="BP21" s="199"/>
      <c r="BQ21" s="199"/>
      <c r="BR21" s="199"/>
      <c r="BS21" s="199"/>
      <c r="BT21" s="199"/>
      <c r="BU21" s="199"/>
      <c r="BV21" s="199"/>
      <c r="BW21" s="199"/>
      <c r="BX21" s="199"/>
      <c r="BY21" s="199"/>
      <c r="BZ21" s="199"/>
      <c r="CA21" s="199"/>
      <c r="CB21" s="199"/>
      <c r="CC21" s="199"/>
      <c r="CD21" s="199"/>
      <c r="CE21" s="199"/>
      <c r="CF21" s="199"/>
      <c r="CG21" s="199"/>
      <c r="CH21" s="199"/>
      <c r="CI21" s="199"/>
      <c r="CJ21" s="199"/>
      <c r="CK21" s="199"/>
      <c r="CL21" s="199"/>
      <c r="CM21" s="199"/>
      <c r="CN21" s="190" t="s">
        <v>462</v>
      </c>
      <c r="CO21" s="190"/>
      <c r="CP21" s="190"/>
      <c r="CQ21" s="190"/>
      <c r="CR21" s="190"/>
      <c r="CS21" s="190"/>
      <c r="CT21" s="190"/>
      <c r="CU21" s="190"/>
      <c r="CV21" s="190"/>
      <c r="CW21" s="190"/>
      <c r="CX21" s="190"/>
      <c r="CY21" s="190"/>
      <c r="CZ21" s="190"/>
      <c r="DA21" s="190"/>
    </row>
    <row r="22" spans="1:105" s="3" customFormat="1" ht="11.25" x14ac:dyDescent="0.2">
      <c r="A22" s="190"/>
      <c r="B22" s="190"/>
      <c r="C22" s="190"/>
      <c r="D22" s="190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 t="s">
        <v>55</v>
      </c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 t="s">
        <v>56</v>
      </c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199"/>
      <c r="BH22" s="199"/>
      <c r="BI22" s="199"/>
      <c r="BJ22" s="199"/>
      <c r="BK22" s="199"/>
      <c r="BL22" s="199"/>
      <c r="BM22" s="199"/>
      <c r="BN22" s="199"/>
      <c r="BO22" s="199"/>
      <c r="BP22" s="199"/>
      <c r="BQ22" s="199"/>
      <c r="BR22" s="199"/>
      <c r="BS22" s="199"/>
      <c r="BT22" s="199"/>
      <c r="BU22" s="199"/>
      <c r="BV22" s="199"/>
      <c r="BW22" s="199"/>
      <c r="BX22" s="199"/>
      <c r="BY22" s="199"/>
      <c r="BZ22" s="199"/>
      <c r="CA22" s="199"/>
      <c r="CB22" s="199"/>
      <c r="CC22" s="199"/>
      <c r="CD22" s="199"/>
      <c r="CE22" s="199"/>
      <c r="CF22" s="199"/>
      <c r="CG22" s="199"/>
      <c r="CH22" s="199"/>
      <c r="CI22" s="199"/>
      <c r="CJ22" s="199"/>
      <c r="CK22" s="199"/>
      <c r="CL22" s="199"/>
      <c r="CM22" s="199"/>
      <c r="CN22" s="190"/>
      <c r="CO22" s="190"/>
      <c r="CP22" s="190"/>
      <c r="CQ22" s="190"/>
      <c r="CR22" s="190"/>
      <c r="CS22" s="190"/>
      <c r="CT22" s="190"/>
      <c r="CU22" s="190"/>
      <c r="CV22" s="190"/>
      <c r="CW22" s="190"/>
      <c r="CX22" s="190"/>
      <c r="CY22" s="190"/>
      <c r="CZ22" s="190"/>
      <c r="DA22" s="190"/>
    </row>
    <row r="23" spans="1:105" s="3" customFormat="1" ht="11.25" x14ac:dyDescent="0.2">
      <c r="A23" s="190"/>
      <c r="B23" s="190"/>
      <c r="C23" s="190"/>
      <c r="D23" s="190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 t="s">
        <v>53</v>
      </c>
      <c r="AB23" s="199"/>
      <c r="AC23" s="199"/>
      <c r="AD23" s="199"/>
      <c r="AE23" s="199"/>
      <c r="AF23" s="199"/>
      <c r="AG23" s="199"/>
      <c r="AH23" s="199"/>
      <c r="AI23" s="199"/>
      <c r="AJ23" s="199"/>
      <c r="AK23" s="199" t="s">
        <v>54</v>
      </c>
      <c r="AL23" s="199"/>
      <c r="AM23" s="199"/>
      <c r="AN23" s="199"/>
      <c r="AO23" s="199"/>
      <c r="AP23" s="199"/>
      <c r="AQ23" s="199"/>
      <c r="AR23" s="199"/>
      <c r="AS23" s="199"/>
      <c r="AT23" s="199"/>
      <c r="AU23" s="199" t="s">
        <v>53</v>
      </c>
      <c r="AV23" s="199"/>
      <c r="AW23" s="199"/>
      <c r="AX23" s="199"/>
      <c r="AY23" s="199"/>
      <c r="AZ23" s="199"/>
      <c r="BA23" s="199"/>
      <c r="BB23" s="199"/>
      <c r="BC23" s="199"/>
      <c r="BD23" s="199"/>
      <c r="BE23" s="199" t="s">
        <v>54</v>
      </c>
      <c r="BF23" s="199"/>
      <c r="BG23" s="199"/>
      <c r="BH23" s="199"/>
      <c r="BI23" s="199"/>
      <c r="BJ23" s="199"/>
      <c r="BK23" s="199"/>
      <c r="BL23" s="199"/>
      <c r="BM23" s="199"/>
      <c r="BN23" s="199"/>
      <c r="BO23" s="199"/>
      <c r="BP23" s="199"/>
      <c r="BQ23" s="199"/>
      <c r="BR23" s="199"/>
      <c r="BS23" s="199"/>
      <c r="BT23" s="199"/>
      <c r="BU23" s="199"/>
      <c r="BV23" s="199"/>
      <c r="BW23" s="199"/>
      <c r="BX23" s="199"/>
      <c r="BY23" s="199"/>
      <c r="BZ23" s="199"/>
      <c r="CA23" s="199"/>
      <c r="CB23" s="199"/>
      <c r="CC23" s="199"/>
      <c r="CD23" s="199"/>
      <c r="CE23" s="199"/>
      <c r="CF23" s="199"/>
      <c r="CG23" s="199"/>
      <c r="CH23" s="199"/>
      <c r="CI23" s="199"/>
      <c r="CJ23" s="199"/>
      <c r="CK23" s="199"/>
      <c r="CL23" s="199"/>
      <c r="CM23" s="199"/>
      <c r="CN23" s="190"/>
      <c r="CO23" s="190"/>
      <c r="CP23" s="190"/>
      <c r="CQ23" s="190"/>
      <c r="CR23" s="190"/>
      <c r="CS23" s="190"/>
      <c r="CT23" s="190"/>
      <c r="CU23" s="190"/>
      <c r="CV23" s="190"/>
      <c r="CW23" s="190"/>
      <c r="CX23" s="190"/>
      <c r="CY23" s="190"/>
      <c r="CZ23" s="190"/>
      <c r="DA23" s="190"/>
    </row>
    <row r="24" spans="1:105" s="3" customFormat="1" ht="11.25" x14ac:dyDescent="0.2">
      <c r="A24" s="141" t="s">
        <v>38</v>
      </c>
      <c r="B24" s="141"/>
      <c r="C24" s="141"/>
      <c r="D24" s="141"/>
      <c r="E24" s="141" t="s">
        <v>39</v>
      </c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 t="s">
        <v>40</v>
      </c>
      <c r="AB24" s="141"/>
      <c r="AC24" s="141"/>
      <c r="AD24" s="141"/>
      <c r="AE24" s="141"/>
      <c r="AF24" s="141"/>
      <c r="AG24" s="141"/>
      <c r="AH24" s="141"/>
      <c r="AI24" s="141"/>
      <c r="AJ24" s="141"/>
      <c r="AK24" s="141" t="s">
        <v>41</v>
      </c>
      <c r="AL24" s="141"/>
      <c r="AM24" s="141"/>
      <c r="AN24" s="141"/>
      <c r="AO24" s="141"/>
      <c r="AP24" s="141"/>
      <c r="AQ24" s="141"/>
      <c r="AR24" s="141"/>
      <c r="AS24" s="141"/>
      <c r="AT24" s="141"/>
      <c r="AU24" s="141" t="s">
        <v>42</v>
      </c>
      <c r="AV24" s="141"/>
      <c r="AW24" s="141"/>
      <c r="AX24" s="141"/>
      <c r="AY24" s="141"/>
      <c r="AZ24" s="141"/>
      <c r="BA24" s="141"/>
      <c r="BB24" s="141"/>
      <c r="BC24" s="141"/>
      <c r="BD24" s="141"/>
      <c r="BE24" s="141" t="s">
        <v>43</v>
      </c>
      <c r="BF24" s="141"/>
      <c r="BG24" s="141"/>
      <c r="BH24" s="141"/>
      <c r="BI24" s="141"/>
      <c r="BJ24" s="141"/>
      <c r="BK24" s="141"/>
      <c r="BL24" s="141"/>
      <c r="BM24" s="141"/>
      <c r="BN24" s="141"/>
      <c r="BO24" s="141" t="s">
        <v>44</v>
      </c>
      <c r="BP24" s="141"/>
      <c r="BQ24" s="141"/>
      <c r="BR24" s="141"/>
      <c r="BS24" s="141"/>
      <c r="BT24" s="141"/>
      <c r="BU24" s="141"/>
      <c r="BV24" s="141"/>
      <c r="BW24" s="141"/>
      <c r="BX24" s="141"/>
      <c r="BY24" s="141"/>
      <c r="BZ24" s="141"/>
      <c r="CA24" s="141"/>
      <c r="CB24" s="141"/>
      <c r="CC24" s="141"/>
      <c r="CD24" s="141"/>
      <c r="CE24" s="141"/>
      <c r="CF24" s="141"/>
      <c r="CG24" s="141"/>
      <c r="CH24" s="141"/>
      <c r="CI24" s="141"/>
      <c r="CJ24" s="141"/>
      <c r="CK24" s="141"/>
      <c r="CL24" s="141"/>
      <c r="CM24" s="141"/>
      <c r="CN24" s="141" t="s">
        <v>45</v>
      </c>
      <c r="CO24" s="141"/>
      <c r="CP24" s="141"/>
      <c r="CQ24" s="141"/>
      <c r="CR24" s="141"/>
      <c r="CS24" s="141"/>
      <c r="CT24" s="141"/>
      <c r="CU24" s="141"/>
      <c r="CV24" s="141"/>
      <c r="CW24" s="141"/>
      <c r="CX24" s="141"/>
      <c r="CY24" s="141"/>
      <c r="CZ24" s="141"/>
      <c r="DA24" s="141"/>
    </row>
    <row r="25" spans="1:105" s="3" customFormat="1" ht="11.25" x14ac:dyDescent="0.2">
      <c r="A25" s="144" t="s">
        <v>38</v>
      </c>
      <c r="B25" s="141"/>
      <c r="C25" s="141"/>
      <c r="D25" s="141"/>
      <c r="E25" s="168" t="s">
        <v>472</v>
      </c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 t="str">
        <f>E12</f>
        <v>г. Москва</v>
      </c>
      <c r="AB25" s="168"/>
      <c r="AC25" s="168"/>
      <c r="AD25" s="168"/>
      <c r="AE25" s="168"/>
      <c r="AF25" s="168"/>
      <c r="AG25" s="168"/>
      <c r="AH25" s="168"/>
      <c r="AI25" s="168"/>
      <c r="AJ25" s="168"/>
      <c r="AK25" s="169">
        <f>Y12</f>
        <v>44958</v>
      </c>
      <c r="AL25" s="169"/>
      <c r="AM25" s="169"/>
      <c r="AN25" s="169"/>
      <c r="AO25" s="169"/>
      <c r="AP25" s="169"/>
      <c r="AQ25" s="169"/>
      <c r="AR25" s="169"/>
      <c r="AS25" s="169"/>
      <c r="AT25" s="169"/>
      <c r="AU25" s="170" t="str">
        <f>E13</f>
        <v>Архангельск</v>
      </c>
      <c r="AV25" s="170"/>
      <c r="AW25" s="170"/>
      <c r="AX25" s="170"/>
      <c r="AY25" s="170"/>
      <c r="AZ25" s="170"/>
      <c r="BA25" s="170"/>
      <c r="BB25" s="170"/>
      <c r="BC25" s="170"/>
      <c r="BD25" s="170"/>
      <c r="BE25" s="171">
        <f>Y12</f>
        <v>44958</v>
      </c>
      <c r="BF25" s="172"/>
      <c r="BG25" s="172"/>
      <c r="BH25" s="172"/>
      <c r="BI25" s="172"/>
      <c r="BJ25" s="172"/>
      <c r="BK25" s="172"/>
      <c r="BL25" s="172"/>
      <c r="BM25" s="172"/>
      <c r="BN25" s="173"/>
      <c r="BO25" s="179" t="s">
        <v>131</v>
      </c>
      <c r="BP25" s="179"/>
      <c r="BQ25" s="179"/>
      <c r="BR25" s="179"/>
      <c r="BS25" s="179"/>
      <c r="BT25" s="179"/>
      <c r="BU25" s="179"/>
      <c r="BV25" s="179"/>
      <c r="BW25" s="179"/>
      <c r="BX25" s="179"/>
      <c r="BY25" s="179"/>
      <c r="BZ25" s="179"/>
      <c r="CA25" s="179"/>
      <c r="CB25" s="179"/>
      <c r="CC25" s="179"/>
      <c r="CD25" s="179"/>
      <c r="CE25" s="179"/>
      <c r="CF25" s="179"/>
      <c r="CG25" s="179"/>
      <c r="CH25" s="179"/>
      <c r="CI25" s="179"/>
      <c r="CJ25" s="179"/>
      <c r="CK25" s="179"/>
      <c r="CL25" s="179"/>
      <c r="CM25" s="179"/>
      <c r="CN25" s="180" t="s">
        <v>113</v>
      </c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1"/>
    </row>
    <row r="26" spans="1:105" s="3" customFormat="1" ht="11.25" x14ac:dyDescent="0.2">
      <c r="A26" s="144" t="s">
        <v>39</v>
      </c>
      <c r="B26" s="141"/>
      <c r="C26" s="141"/>
      <c r="D26" s="141"/>
      <c r="E26" s="168" t="s">
        <v>472</v>
      </c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 t="str">
        <f>E13</f>
        <v>Архангельск</v>
      </c>
      <c r="AB26" s="168"/>
      <c r="AC26" s="168"/>
      <c r="AD26" s="168"/>
      <c r="AE26" s="168"/>
      <c r="AF26" s="168"/>
      <c r="AG26" s="168"/>
      <c r="AH26" s="168"/>
      <c r="AI26" s="168"/>
      <c r="AJ26" s="168"/>
      <c r="AK26" s="169" t="s">
        <v>470</v>
      </c>
      <c r="AL26" s="169"/>
      <c r="AM26" s="169"/>
      <c r="AN26" s="169"/>
      <c r="AO26" s="169"/>
      <c r="AP26" s="169"/>
      <c r="AQ26" s="169"/>
      <c r="AR26" s="169"/>
      <c r="AS26" s="169"/>
      <c r="AT26" s="169"/>
      <c r="AU26" s="170" t="str">
        <f>E12</f>
        <v>г. Москва</v>
      </c>
      <c r="AV26" s="170"/>
      <c r="AW26" s="170"/>
      <c r="AX26" s="170"/>
      <c r="AY26" s="170"/>
      <c r="AZ26" s="170"/>
      <c r="BA26" s="170"/>
      <c r="BB26" s="170"/>
      <c r="BC26" s="170"/>
      <c r="BD26" s="170"/>
      <c r="BE26" s="171">
        <f>BE13</f>
        <v>44967</v>
      </c>
      <c r="BF26" s="172"/>
      <c r="BG26" s="172"/>
      <c r="BH26" s="172"/>
      <c r="BI26" s="172"/>
      <c r="BJ26" s="172"/>
      <c r="BK26" s="172"/>
      <c r="BL26" s="172"/>
      <c r="BM26" s="172"/>
      <c r="BN26" s="173"/>
      <c r="BO26" s="179" t="s">
        <v>131</v>
      </c>
      <c r="BP26" s="179"/>
      <c r="BQ26" s="179"/>
      <c r="BR26" s="179"/>
      <c r="BS26" s="179"/>
      <c r="BT26" s="179"/>
      <c r="BU26" s="179"/>
      <c r="BV26" s="179"/>
      <c r="BW26" s="179"/>
      <c r="BX26" s="179"/>
      <c r="BY26" s="179"/>
      <c r="BZ26" s="179"/>
      <c r="CA26" s="179"/>
      <c r="CB26" s="179"/>
      <c r="CC26" s="179"/>
      <c r="CD26" s="179"/>
      <c r="CE26" s="179"/>
      <c r="CF26" s="179"/>
      <c r="CG26" s="179"/>
      <c r="CH26" s="179"/>
      <c r="CI26" s="179"/>
      <c r="CJ26" s="179"/>
      <c r="CK26" s="179"/>
      <c r="CL26" s="179"/>
      <c r="CM26" s="179"/>
      <c r="CN26" s="180" t="s">
        <v>113</v>
      </c>
      <c r="CO26" s="180"/>
      <c r="CP26" s="180"/>
      <c r="CQ26" s="180"/>
      <c r="CR26" s="180"/>
      <c r="CS26" s="180"/>
      <c r="CT26" s="180"/>
      <c r="CU26" s="180"/>
      <c r="CV26" s="180"/>
      <c r="CW26" s="180"/>
      <c r="CX26" s="180"/>
      <c r="CY26" s="180"/>
      <c r="CZ26" s="180"/>
      <c r="DA26" s="181"/>
    </row>
    <row r="27" spans="1:105" s="3" customFormat="1" ht="11.25" x14ac:dyDescent="0.2">
      <c r="A27" s="95"/>
      <c r="B27" s="95"/>
      <c r="C27" s="95"/>
      <c r="D27" s="95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78"/>
      <c r="BP27" s="178"/>
      <c r="BQ27" s="178"/>
      <c r="BR27" s="178"/>
      <c r="BS27" s="178"/>
      <c r="BT27" s="178"/>
      <c r="BU27" s="178"/>
      <c r="BV27" s="178"/>
      <c r="BW27" s="178"/>
      <c r="BX27" s="178"/>
      <c r="BY27" s="178"/>
      <c r="BZ27" s="178"/>
      <c r="CA27" s="178"/>
      <c r="CB27" s="178"/>
      <c r="CC27" s="178"/>
      <c r="CD27" s="178"/>
      <c r="CE27" s="178"/>
      <c r="CF27" s="178"/>
      <c r="CG27" s="178"/>
      <c r="CH27" s="178"/>
      <c r="CI27" s="178"/>
      <c r="CJ27" s="178"/>
      <c r="CK27" s="178"/>
      <c r="CL27" s="178"/>
      <c r="CM27" s="178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</row>
    <row r="28" spans="1:105" s="3" customFormat="1" ht="11.25" x14ac:dyDescent="0.2">
      <c r="A28" s="75"/>
      <c r="B28" s="75"/>
      <c r="C28" s="75"/>
      <c r="D28" s="75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5"/>
      <c r="BW28" s="75"/>
      <c r="BX28" s="75"/>
      <c r="BY28" s="75"/>
      <c r="BZ28" s="75"/>
      <c r="CA28" s="75"/>
      <c r="CB28" s="75"/>
      <c r="CC28" s="75"/>
      <c r="CD28" s="75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6"/>
      <c r="CS28" s="76"/>
      <c r="CT28" s="76"/>
      <c r="CU28" s="76"/>
      <c r="CV28" s="76"/>
      <c r="CW28" s="76"/>
      <c r="CX28" s="76"/>
      <c r="CY28" s="76"/>
      <c r="CZ28" s="76"/>
      <c r="DA28" s="76"/>
    </row>
    <row r="29" spans="1:105" s="3" customFormat="1" ht="11.25" x14ac:dyDescent="0.2">
      <c r="A29" s="75"/>
      <c r="B29" s="75"/>
      <c r="C29" s="75"/>
      <c r="D29" s="75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5"/>
      <c r="BW29" s="75"/>
      <c r="BX29" s="75"/>
      <c r="BY29" s="75"/>
      <c r="BZ29" s="75"/>
      <c r="CA29" s="75"/>
      <c r="CB29" s="75"/>
      <c r="CC29" s="75"/>
      <c r="CD29" s="75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6"/>
      <c r="CS29" s="76"/>
      <c r="CT29" s="76"/>
      <c r="CU29" s="76"/>
      <c r="CV29" s="76"/>
      <c r="CW29" s="76"/>
      <c r="CX29" s="76"/>
      <c r="CY29" s="76"/>
      <c r="CZ29" s="76"/>
      <c r="DA29" s="76"/>
    </row>
    <row r="30" spans="1:105" ht="16.5" customHeight="1" x14ac:dyDescent="0.25">
      <c r="A30" s="113" t="s">
        <v>59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3"/>
      <c r="CY30" s="113"/>
      <c r="CZ30" s="113"/>
      <c r="DA30" s="113"/>
    </row>
    <row r="31" spans="1:105" s="3" customFormat="1" ht="11.25" x14ac:dyDescent="0.2">
      <c r="A31" s="136" t="s">
        <v>32</v>
      </c>
      <c r="B31" s="136"/>
      <c r="C31" s="136"/>
      <c r="D31" s="137"/>
      <c r="E31" s="126" t="s">
        <v>60</v>
      </c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8"/>
      <c r="AA31" s="132" t="s">
        <v>468</v>
      </c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4"/>
      <c r="BA31" s="135" t="s">
        <v>63</v>
      </c>
      <c r="BB31" s="136"/>
      <c r="BC31" s="136"/>
      <c r="BD31" s="136"/>
      <c r="BE31" s="136"/>
      <c r="BF31" s="136"/>
      <c r="BG31" s="136"/>
      <c r="BH31" s="136"/>
      <c r="BI31" s="136"/>
      <c r="BJ31" s="136"/>
      <c r="BK31" s="136"/>
      <c r="BL31" s="136"/>
      <c r="BM31" s="136"/>
      <c r="BN31" s="137"/>
      <c r="BO31" s="126" t="s">
        <v>64</v>
      </c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8"/>
      <c r="CN31" s="135" t="s">
        <v>462</v>
      </c>
      <c r="CO31" s="136"/>
      <c r="CP31" s="136"/>
      <c r="CQ31" s="136"/>
      <c r="CR31" s="136"/>
      <c r="CS31" s="136"/>
      <c r="CT31" s="136"/>
      <c r="CU31" s="136"/>
      <c r="CV31" s="136"/>
      <c r="CW31" s="136"/>
      <c r="CX31" s="136"/>
      <c r="CY31" s="136"/>
      <c r="CZ31" s="136"/>
      <c r="DA31" s="136"/>
    </row>
    <row r="32" spans="1:105" s="3" customFormat="1" ht="22.5" customHeight="1" x14ac:dyDescent="0.2">
      <c r="A32" s="139"/>
      <c r="B32" s="139"/>
      <c r="C32" s="139"/>
      <c r="D32" s="140"/>
      <c r="E32" s="129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1"/>
      <c r="AA32" s="132" t="s">
        <v>61</v>
      </c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4"/>
      <c r="AN32" s="132" t="s">
        <v>62</v>
      </c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4"/>
      <c r="BA32" s="138"/>
      <c r="BB32" s="139"/>
      <c r="BC32" s="139"/>
      <c r="BD32" s="139"/>
      <c r="BE32" s="139"/>
      <c r="BF32" s="139"/>
      <c r="BG32" s="139"/>
      <c r="BH32" s="139"/>
      <c r="BI32" s="139"/>
      <c r="BJ32" s="139"/>
      <c r="BK32" s="139"/>
      <c r="BL32" s="139"/>
      <c r="BM32" s="139"/>
      <c r="BN32" s="140"/>
      <c r="BO32" s="132" t="s">
        <v>65</v>
      </c>
      <c r="BP32" s="133"/>
      <c r="BQ32" s="133"/>
      <c r="BR32" s="133"/>
      <c r="BS32" s="133"/>
      <c r="BT32" s="133"/>
      <c r="BU32" s="133"/>
      <c r="BV32" s="133"/>
      <c r="BW32" s="133"/>
      <c r="BX32" s="133"/>
      <c r="BY32" s="133"/>
      <c r="BZ32" s="133"/>
      <c r="CA32" s="133"/>
      <c r="CB32" s="133"/>
      <c r="CC32" s="133"/>
      <c r="CD32" s="133"/>
      <c r="CE32" s="134"/>
      <c r="CF32" s="132" t="s">
        <v>66</v>
      </c>
      <c r="CG32" s="133"/>
      <c r="CH32" s="133"/>
      <c r="CI32" s="133"/>
      <c r="CJ32" s="133"/>
      <c r="CK32" s="133"/>
      <c r="CL32" s="133"/>
      <c r="CM32" s="134"/>
      <c r="CN32" s="138"/>
      <c r="CO32" s="139"/>
      <c r="CP32" s="139"/>
      <c r="CQ32" s="139"/>
      <c r="CR32" s="139"/>
      <c r="CS32" s="139"/>
      <c r="CT32" s="139"/>
      <c r="CU32" s="139"/>
      <c r="CV32" s="139"/>
      <c r="CW32" s="139"/>
      <c r="CX32" s="139"/>
      <c r="CY32" s="139"/>
      <c r="CZ32" s="139"/>
      <c r="DA32" s="139"/>
    </row>
    <row r="33" spans="1:105" s="3" customFormat="1" ht="11.25" x14ac:dyDescent="0.2">
      <c r="A33" s="144" t="s">
        <v>38</v>
      </c>
      <c r="B33" s="141"/>
      <c r="C33" s="141"/>
      <c r="D33" s="141"/>
      <c r="E33" s="141" t="s">
        <v>39</v>
      </c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 t="s">
        <v>40</v>
      </c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 t="s">
        <v>41</v>
      </c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 t="s">
        <v>42</v>
      </c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1"/>
      <c r="BM33" s="141"/>
      <c r="BN33" s="141"/>
      <c r="BO33" s="142" t="s">
        <v>43</v>
      </c>
      <c r="BP33" s="143"/>
      <c r="BQ33" s="143"/>
      <c r="BR33" s="143"/>
      <c r="BS33" s="143"/>
      <c r="BT33" s="143"/>
      <c r="BU33" s="143"/>
      <c r="BV33" s="143"/>
      <c r="BW33" s="143"/>
      <c r="BX33" s="143"/>
      <c r="BY33" s="143"/>
      <c r="BZ33" s="143"/>
      <c r="CA33" s="143"/>
      <c r="CB33" s="143"/>
      <c r="CC33" s="143"/>
      <c r="CD33" s="143"/>
      <c r="CE33" s="144"/>
      <c r="CF33" s="142" t="s">
        <v>44</v>
      </c>
      <c r="CG33" s="143"/>
      <c r="CH33" s="143"/>
      <c r="CI33" s="143"/>
      <c r="CJ33" s="143"/>
      <c r="CK33" s="143"/>
      <c r="CL33" s="143"/>
      <c r="CM33" s="144"/>
      <c r="CN33" s="141" t="s">
        <v>45</v>
      </c>
      <c r="CO33" s="141"/>
      <c r="CP33" s="141"/>
      <c r="CQ33" s="141"/>
      <c r="CR33" s="141"/>
      <c r="CS33" s="141"/>
      <c r="CT33" s="141"/>
      <c r="CU33" s="141"/>
      <c r="CV33" s="141"/>
      <c r="CW33" s="141"/>
      <c r="CX33" s="141"/>
      <c r="CY33" s="141"/>
      <c r="CZ33" s="141"/>
      <c r="DA33" s="142"/>
    </row>
    <row r="34" spans="1:105" s="3" customFormat="1" ht="37.5" customHeight="1" x14ac:dyDescent="0.2">
      <c r="A34" s="145"/>
      <c r="B34" s="95"/>
      <c r="C34" s="95"/>
      <c r="D34" s="95"/>
      <c r="E34" s="123" t="s">
        <v>473</v>
      </c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58">
        <f>'Форма для заполнения'!B18</f>
        <v>44958</v>
      </c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>
        <f>BE13</f>
        <v>44967</v>
      </c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74">
        <f>'Форма для заполнения'!B24</f>
        <v>9</v>
      </c>
      <c r="BB34" s="175"/>
      <c r="BC34" s="175"/>
      <c r="BD34" s="175"/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54" t="s">
        <v>113</v>
      </c>
      <c r="BP34" s="176"/>
      <c r="BQ34" s="176"/>
      <c r="BR34" s="176"/>
      <c r="BS34" s="176"/>
      <c r="BT34" s="176"/>
      <c r="BU34" s="176"/>
      <c r="BV34" s="176"/>
      <c r="BW34" s="176"/>
      <c r="BX34" s="176"/>
      <c r="BY34" s="176"/>
      <c r="BZ34" s="176"/>
      <c r="CA34" s="176"/>
      <c r="CB34" s="176"/>
      <c r="CC34" s="176"/>
      <c r="CD34" s="176"/>
      <c r="CE34" s="177"/>
      <c r="CF34" s="152">
        <f>'Форма для заполнения'!B29</f>
        <v>22500</v>
      </c>
      <c r="CG34" s="152"/>
      <c r="CH34" s="152"/>
      <c r="CI34" s="152"/>
      <c r="CJ34" s="152"/>
      <c r="CK34" s="152"/>
      <c r="CL34" s="152"/>
      <c r="CM34" s="152"/>
      <c r="CN34" s="153"/>
      <c r="CO34" s="153"/>
      <c r="CP34" s="153"/>
      <c r="CQ34" s="153"/>
      <c r="CR34" s="153"/>
      <c r="CS34" s="153"/>
      <c r="CT34" s="153"/>
      <c r="CU34" s="153"/>
      <c r="CV34" s="153"/>
      <c r="CW34" s="153"/>
      <c r="CX34" s="153"/>
      <c r="CY34" s="153"/>
      <c r="CZ34" s="153"/>
      <c r="DA34" s="154"/>
    </row>
    <row r="35" spans="1:105" s="3" customFormat="1" ht="11.25" x14ac:dyDescent="0.2">
      <c r="A35" s="145"/>
      <c r="B35" s="95"/>
      <c r="C35" s="95"/>
      <c r="D35" s="95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25"/>
      <c r="BP35" s="146"/>
      <c r="BQ35" s="146"/>
      <c r="BR35" s="146"/>
      <c r="BS35" s="146"/>
      <c r="BT35" s="146"/>
      <c r="BU35" s="146"/>
      <c r="BV35" s="146"/>
      <c r="BW35" s="146"/>
      <c r="BX35" s="146"/>
      <c r="BY35" s="146"/>
      <c r="BZ35" s="146"/>
      <c r="CA35" s="146"/>
      <c r="CB35" s="146"/>
      <c r="CC35" s="146"/>
      <c r="CD35" s="146"/>
      <c r="CE35" s="147"/>
      <c r="CF35" s="152"/>
      <c r="CG35" s="152"/>
      <c r="CH35" s="152"/>
      <c r="CI35" s="152"/>
      <c r="CJ35" s="152"/>
      <c r="CK35" s="152"/>
      <c r="CL35" s="152"/>
      <c r="CM35" s="152"/>
      <c r="CN35" s="153"/>
      <c r="CO35" s="153"/>
      <c r="CP35" s="153"/>
      <c r="CQ35" s="153"/>
      <c r="CR35" s="153"/>
      <c r="CS35" s="153"/>
      <c r="CT35" s="153"/>
      <c r="CU35" s="153"/>
      <c r="CV35" s="153"/>
      <c r="CW35" s="153"/>
      <c r="CX35" s="153"/>
      <c r="CY35" s="153"/>
      <c r="CZ35" s="153"/>
      <c r="DA35" s="154"/>
    </row>
    <row r="36" spans="1:105" ht="6" customHeight="1" x14ac:dyDescent="0.25"/>
    <row r="37" spans="1:105" x14ac:dyDescent="0.25">
      <c r="A37" s="113" t="s">
        <v>67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13"/>
      <c r="BV37" s="113"/>
      <c r="BW37" s="113"/>
      <c r="BX37" s="113"/>
      <c r="BY37" s="113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13"/>
      <c r="CM37" s="113"/>
      <c r="CN37" s="113"/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</row>
    <row r="38" spans="1:105" s="3" customFormat="1" ht="6.75" customHeight="1" x14ac:dyDescent="0.2"/>
    <row r="39" spans="1:105" x14ac:dyDescent="0.25">
      <c r="A39" s="113" t="s">
        <v>68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3"/>
      <c r="BQ39" s="113"/>
      <c r="BR39" s="113"/>
      <c r="BS39" s="113"/>
      <c r="BT39" s="113"/>
      <c r="BU39" s="113"/>
      <c r="BV39" s="113"/>
      <c r="BW39" s="113"/>
      <c r="BX39" s="113"/>
      <c r="BY39" s="113"/>
      <c r="BZ39" s="113"/>
      <c r="CA39" s="113"/>
      <c r="CB39" s="113"/>
      <c r="CC39" s="113"/>
      <c r="CD39" s="113"/>
      <c r="CE39" s="113"/>
      <c r="CF39" s="113"/>
      <c r="CG39" s="113"/>
      <c r="CH39" s="113"/>
      <c r="CI39" s="113"/>
      <c r="CJ39" s="113"/>
      <c r="CK39" s="113"/>
      <c r="CL39" s="113"/>
      <c r="CM39" s="113"/>
      <c r="CN39" s="113"/>
      <c r="CO39" s="113"/>
      <c r="CP39" s="113"/>
      <c r="CQ39" s="113"/>
      <c r="CR39" s="113"/>
      <c r="CS39" s="113"/>
      <c r="CT39" s="113"/>
      <c r="CU39" s="113"/>
      <c r="CV39" s="113"/>
      <c r="CW39" s="113"/>
      <c r="CX39" s="113"/>
      <c r="CY39" s="113"/>
      <c r="CZ39" s="113"/>
      <c r="DA39" s="113"/>
    </row>
    <row r="40" spans="1:105" s="3" customFormat="1" ht="12.75" customHeight="1" x14ac:dyDescent="0.2">
      <c r="A40" s="136" t="s">
        <v>32</v>
      </c>
      <c r="B40" s="136"/>
      <c r="C40" s="136"/>
      <c r="D40" s="137"/>
      <c r="E40" s="126" t="s">
        <v>69</v>
      </c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8"/>
      <c r="AL40" s="135" t="s">
        <v>107</v>
      </c>
      <c r="AM40" s="136"/>
      <c r="AN40" s="136"/>
      <c r="AO40" s="136"/>
      <c r="AP40" s="136"/>
      <c r="AQ40" s="136"/>
      <c r="AR40" s="137"/>
      <c r="AS40" s="135" t="s">
        <v>108</v>
      </c>
      <c r="AT40" s="136"/>
      <c r="AU40" s="136"/>
      <c r="AV40" s="136"/>
      <c r="AW40" s="136"/>
      <c r="AX40" s="136"/>
      <c r="AY40" s="136"/>
      <c r="AZ40" s="136"/>
      <c r="BA40" s="136"/>
      <c r="BB40" s="136"/>
      <c r="BC40" s="136"/>
      <c r="BD40" s="136"/>
      <c r="BE40" s="136"/>
      <c r="BF40" s="136"/>
      <c r="BG40" s="136"/>
      <c r="BH40" s="136"/>
      <c r="BI40" s="136"/>
      <c r="BJ40" s="137"/>
      <c r="BK40" s="126" t="s">
        <v>96</v>
      </c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8"/>
      <c r="CI40" s="126" t="s">
        <v>70</v>
      </c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s="3" customFormat="1" ht="36" customHeight="1" x14ac:dyDescent="0.2">
      <c r="A41" s="139"/>
      <c r="B41" s="139"/>
      <c r="C41" s="139"/>
      <c r="D41" s="140"/>
      <c r="E41" s="129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1"/>
      <c r="AL41" s="138"/>
      <c r="AM41" s="139"/>
      <c r="AN41" s="139"/>
      <c r="AO41" s="139"/>
      <c r="AP41" s="139"/>
      <c r="AQ41" s="139"/>
      <c r="AR41" s="140"/>
      <c r="AS41" s="138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40"/>
      <c r="BK41" s="129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1"/>
      <c r="CI41" s="129"/>
      <c r="CJ41" s="130"/>
      <c r="CK41" s="130"/>
      <c r="CL41" s="130"/>
      <c r="CM41" s="130"/>
      <c r="CN41" s="130"/>
      <c r="CO41" s="130"/>
      <c r="CP41" s="130"/>
      <c r="CQ41" s="130"/>
      <c r="CR41" s="130"/>
      <c r="CS41" s="130"/>
      <c r="CT41" s="130"/>
      <c r="CU41" s="130"/>
      <c r="CV41" s="130"/>
      <c r="CW41" s="130"/>
      <c r="CX41" s="130"/>
      <c r="CY41" s="130"/>
      <c r="CZ41" s="130"/>
      <c r="DA41" s="130"/>
    </row>
    <row r="42" spans="1:105" s="3" customFormat="1" ht="11.25" x14ac:dyDescent="0.2">
      <c r="A42" s="144" t="s">
        <v>38</v>
      </c>
      <c r="B42" s="141"/>
      <c r="C42" s="141"/>
      <c r="D42" s="141"/>
      <c r="E42" s="141" t="s">
        <v>39</v>
      </c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 t="s">
        <v>40</v>
      </c>
      <c r="AM42" s="141"/>
      <c r="AN42" s="141"/>
      <c r="AO42" s="141"/>
      <c r="AP42" s="141"/>
      <c r="AQ42" s="141"/>
      <c r="AR42" s="141"/>
      <c r="AS42" s="142" t="s">
        <v>41</v>
      </c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4"/>
      <c r="BK42" s="142" t="s">
        <v>42</v>
      </c>
      <c r="BL42" s="143"/>
      <c r="BM42" s="143"/>
      <c r="BN42" s="143"/>
      <c r="BO42" s="143"/>
      <c r="BP42" s="143"/>
      <c r="BQ42" s="143"/>
      <c r="BR42" s="143"/>
      <c r="BS42" s="143"/>
      <c r="BT42" s="143"/>
      <c r="BU42" s="143"/>
      <c r="BV42" s="143"/>
      <c r="BW42" s="143"/>
      <c r="BX42" s="143"/>
      <c r="BY42" s="143"/>
      <c r="BZ42" s="143"/>
      <c r="CA42" s="143"/>
      <c r="CB42" s="143"/>
      <c r="CC42" s="143"/>
      <c r="CD42" s="143"/>
      <c r="CE42" s="143"/>
      <c r="CF42" s="143"/>
      <c r="CG42" s="143"/>
      <c r="CH42" s="144"/>
      <c r="CI42" s="141" t="s">
        <v>43</v>
      </c>
      <c r="CJ42" s="141"/>
      <c r="CK42" s="141"/>
      <c r="CL42" s="141"/>
      <c r="CM42" s="141"/>
      <c r="CN42" s="141"/>
      <c r="CO42" s="141"/>
      <c r="CP42" s="141"/>
      <c r="CQ42" s="141"/>
      <c r="CR42" s="141"/>
      <c r="CS42" s="141"/>
      <c r="CT42" s="141"/>
      <c r="CU42" s="141"/>
      <c r="CV42" s="141"/>
      <c r="CW42" s="141"/>
      <c r="CX42" s="141"/>
      <c r="CY42" s="141"/>
      <c r="CZ42" s="141"/>
      <c r="DA42" s="142"/>
    </row>
    <row r="43" spans="1:105" s="3" customFormat="1" ht="11.1" customHeight="1" x14ac:dyDescent="0.2">
      <c r="A43" s="248" t="s">
        <v>38</v>
      </c>
      <c r="B43" s="248"/>
      <c r="C43" s="248"/>
      <c r="D43" s="249"/>
      <c r="E43" s="125" t="s">
        <v>453</v>
      </c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7"/>
      <c r="AL43" s="187">
        <f>'Форма для заполнения'!B23</f>
        <v>10</v>
      </c>
      <c r="AM43" s="188"/>
      <c r="AN43" s="188"/>
      <c r="AO43" s="188"/>
      <c r="AP43" s="188"/>
      <c r="AQ43" s="188"/>
      <c r="AR43" s="189"/>
      <c r="AS43" s="162">
        <v>100</v>
      </c>
      <c r="AT43" s="163"/>
      <c r="AU43" s="163"/>
      <c r="AV43" s="163"/>
      <c r="AW43" s="163"/>
      <c r="AX43" s="163"/>
      <c r="AY43" s="163"/>
      <c r="AZ43" s="163"/>
      <c r="BA43" s="163"/>
      <c r="BB43" s="163"/>
      <c r="BC43" s="163"/>
      <c r="BD43" s="163"/>
      <c r="BE43" s="163"/>
      <c r="BF43" s="163"/>
      <c r="BG43" s="163"/>
      <c r="BH43" s="163"/>
      <c r="BI43" s="163"/>
      <c r="BJ43" s="164"/>
      <c r="BK43" s="148">
        <f>AL43*AS43</f>
        <v>1000</v>
      </c>
      <c r="BL43" s="149"/>
      <c r="BM43" s="149"/>
      <c r="BN43" s="149"/>
      <c r="BO43" s="149"/>
      <c r="BP43" s="149"/>
      <c r="BQ43" s="149"/>
      <c r="BR43" s="149"/>
      <c r="BS43" s="149"/>
      <c r="BT43" s="149"/>
      <c r="BU43" s="149"/>
      <c r="BV43" s="149"/>
      <c r="BW43" s="149"/>
      <c r="BX43" s="149"/>
      <c r="BY43" s="149"/>
      <c r="BZ43" s="149"/>
      <c r="CA43" s="149"/>
      <c r="CB43" s="149"/>
      <c r="CC43" s="149"/>
      <c r="CD43" s="149"/>
      <c r="CE43" s="149"/>
      <c r="CF43" s="149"/>
      <c r="CG43" s="149"/>
      <c r="CH43" s="150"/>
      <c r="CI43" s="183" t="s">
        <v>116</v>
      </c>
      <c r="CJ43" s="184"/>
      <c r="CK43" s="184"/>
      <c r="CL43" s="184"/>
      <c r="CM43" s="184"/>
      <c r="CN43" s="184"/>
      <c r="CO43" s="184"/>
      <c r="CP43" s="184"/>
      <c r="CQ43" s="184"/>
      <c r="CR43" s="184"/>
      <c r="CS43" s="184"/>
      <c r="CT43" s="184"/>
      <c r="CU43" s="184"/>
      <c r="CV43" s="184"/>
      <c r="CW43" s="184"/>
      <c r="CX43" s="184"/>
      <c r="CY43" s="184"/>
      <c r="CZ43" s="184"/>
      <c r="DA43" s="184"/>
    </row>
    <row r="44" spans="1:105" s="3" customFormat="1" ht="11.1" customHeight="1" x14ac:dyDescent="0.2">
      <c r="A44" s="248" t="s">
        <v>39</v>
      </c>
      <c r="B44" s="248"/>
      <c r="C44" s="248"/>
      <c r="D44" s="249"/>
      <c r="E44" s="123" t="s">
        <v>465</v>
      </c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65">
        <v>1</v>
      </c>
      <c r="AM44" s="166"/>
      <c r="AN44" s="166"/>
      <c r="AO44" s="166"/>
      <c r="AP44" s="166"/>
      <c r="AQ44" s="166"/>
      <c r="AR44" s="167"/>
      <c r="AS44" s="162">
        <f>'Форма для заполнения'!B32</f>
        <v>50000</v>
      </c>
      <c r="AT44" s="163"/>
      <c r="AU44" s="163"/>
      <c r="AV44" s="163"/>
      <c r="AW44" s="163"/>
      <c r="AX44" s="163"/>
      <c r="AY44" s="163"/>
      <c r="AZ44" s="163"/>
      <c r="BA44" s="163"/>
      <c r="BB44" s="163"/>
      <c r="BC44" s="163"/>
      <c r="BD44" s="163"/>
      <c r="BE44" s="163"/>
      <c r="BF44" s="163"/>
      <c r="BG44" s="163"/>
      <c r="BH44" s="163"/>
      <c r="BI44" s="163"/>
      <c r="BJ44" s="164"/>
      <c r="BK44" s="148">
        <f>AS44*AL44</f>
        <v>50000</v>
      </c>
      <c r="BL44" s="149"/>
      <c r="BM44" s="149"/>
      <c r="BN44" s="149"/>
      <c r="BO44" s="149"/>
      <c r="BP44" s="149"/>
      <c r="BQ44" s="149"/>
      <c r="BR44" s="149"/>
      <c r="BS44" s="149"/>
      <c r="BT44" s="149"/>
      <c r="BU44" s="149"/>
      <c r="BV44" s="149"/>
      <c r="BW44" s="149"/>
      <c r="BX44" s="149"/>
      <c r="BY44" s="149"/>
      <c r="BZ44" s="149"/>
      <c r="CA44" s="149"/>
      <c r="CB44" s="149"/>
      <c r="CC44" s="149"/>
      <c r="CD44" s="149"/>
      <c r="CE44" s="149"/>
      <c r="CF44" s="149"/>
      <c r="CG44" s="149"/>
      <c r="CH44" s="150"/>
      <c r="CI44" s="183" t="s">
        <v>116</v>
      </c>
      <c r="CJ44" s="184"/>
      <c r="CK44" s="184"/>
      <c r="CL44" s="184"/>
      <c r="CM44" s="184"/>
      <c r="CN44" s="184"/>
      <c r="CO44" s="184"/>
      <c r="CP44" s="184"/>
      <c r="CQ44" s="184"/>
      <c r="CR44" s="184"/>
      <c r="CS44" s="184"/>
      <c r="CT44" s="184"/>
      <c r="CU44" s="184"/>
      <c r="CV44" s="184"/>
      <c r="CW44" s="184"/>
      <c r="CX44" s="184"/>
      <c r="CY44" s="184"/>
      <c r="CZ44" s="184"/>
      <c r="DA44" s="184"/>
    </row>
    <row r="45" spans="1:105" s="3" customFormat="1" ht="11.25" customHeight="1" x14ac:dyDescent="0.2">
      <c r="A45" s="248" t="s">
        <v>40</v>
      </c>
      <c r="B45" s="248"/>
      <c r="C45" s="248"/>
      <c r="D45" s="249"/>
      <c r="E45" s="125" t="s">
        <v>115</v>
      </c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7"/>
      <c r="AL45" s="182">
        <f>'Форма для заполнения'!B24</f>
        <v>9</v>
      </c>
      <c r="AM45" s="166"/>
      <c r="AN45" s="166"/>
      <c r="AO45" s="166"/>
      <c r="AP45" s="166"/>
      <c r="AQ45" s="166"/>
      <c r="AR45" s="167"/>
      <c r="AS45" s="159">
        <f>'Форма для заполнения'!B28</f>
        <v>2500</v>
      </c>
      <c r="AT45" s="160"/>
      <c r="AU45" s="160"/>
      <c r="AV45" s="160"/>
      <c r="AW45" s="160"/>
      <c r="AX45" s="160"/>
      <c r="AY45" s="160"/>
      <c r="AZ45" s="160"/>
      <c r="BA45" s="160"/>
      <c r="BB45" s="160"/>
      <c r="BC45" s="160"/>
      <c r="BD45" s="160"/>
      <c r="BE45" s="160"/>
      <c r="BF45" s="160"/>
      <c r="BG45" s="160"/>
      <c r="BH45" s="160"/>
      <c r="BI45" s="160"/>
      <c r="BJ45" s="161"/>
      <c r="BK45" s="148">
        <f>AL45*AS45</f>
        <v>22500</v>
      </c>
      <c r="BL45" s="149"/>
      <c r="BM45" s="149"/>
      <c r="BN45" s="149"/>
      <c r="BO45" s="149"/>
      <c r="BP45" s="149"/>
      <c r="BQ45" s="149"/>
      <c r="BR45" s="149"/>
      <c r="BS45" s="149"/>
      <c r="BT45" s="149"/>
      <c r="BU45" s="149"/>
      <c r="BV45" s="149"/>
      <c r="BW45" s="149"/>
      <c r="BX45" s="149"/>
      <c r="BY45" s="149"/>
      <c r="BZ45" s="149"/>
      <c r="CA45" s="149"/>
      <c r="CB45" s="149"/>
      <c r="CC45" s="149"/>
      <c r="CD45" s="149"/>
      <c r="CE45" s="149"/>
      <c r="CF45" s="149"/>
      <c r="CG45" s="149"/>
      <c r="CH45" s="150"/>
      <c r="CI45" s="183" t="s">
        <v>116</v>
      </c>
      <c r="CJ45" s="184"/>
      <c r="CK45" s="184"/>
      <c r="CL45" s="184"/>
      <c r="CM45" s="184"/>
      <c r="CN45" s="184"/>
      <c r="CO45" s="184"/>
      <c r="CP45" s="184"/>
      <c r="CQ45" s="184"/>
      <c r="CR45" s="184"/>
      <c r="CS45" s="184"/>
      <c r="CT45" s="184"/>
      <c r="CU45" s="184"/>
      <c r="CV45" s="184"/>
      <c r="CW45" s="184"/>
      <c r="CX45" s="184"/>
      <c r="CY45" s="184"/>
      <c r="CZ45" s="184"/>
      <c r="DA45" s="184"/>
    </row>
    <row r="46" spans="1:105" s="3" customFormat="1" ht="11.25" customHeight="1" x14ac:dyDescent="0.2">
      <c r="A46" s="248" t="s">
        <v>41</v>
      </c>
      <c r="B46" s="248"/>
      <c r="C46" s="248"/>
      <c r="D46" s="249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65"/>
      <c r="AM46" s="166"/>
      <c r="AN46" s="166"/>
      <c r="AO46" s="166"/>
      <c r="AP46" s="166"/>
      <c r="AQ46" s="166"/>
      <c r="AR46" s="167"/>
      <c r="AS46" s="159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0"/>
      <c r="BE46" s="160"/>
      <c r="BF46" s="160"/>
      <c r="BG46" s="160"/>
      <c r="BH46" s="160"/>
      <c r="BI46" s="160"/>
      <c r="BJ46" s="161"/>
      <c r="BK46" s="148">
        <f t="shared" ref="BK46:BK53" si="0">AS46*AL46</f>
        <v>0</v>
      </c>
      <c r="BL46" s="149"/>
      <c r="BM46" s="149"/>
      <c r="BN46" s="149"/>
      <c r="BO46" s="149"/>
      <c r="BP46" s="149"/>
      <c r="BQ46" s="149"/>
      <c r="BR46" s="149"/>
      <c r="BS46" s="149"/>
      <c r="BT46" s="149"/>
      <c r="BU46" s="149"/>
      <c r="BV46" s="149"/>
      <c r="BW46" s="149"/>
      <c r="BX46" s="149"/>
      <c r="BY46" s="149"/>
      <c r="BZ46" s="149"/>
      <c r="CA46" s="149"/>
      <c r="CB46" s="149"/>
      <c r="CC46" s="149"/>
      <c r="CD46" s="149"/>
      <c r="CE46" s="149"/>
      <c r="CF46" s="149"/>
      <c r="CG46" s="149"/>
      <c r="CH46" s="150"/>
      <c r="CI46" s="183" t="s">
        <v>116</v>
      </c>
      <c r="CJ46" s="184"/>
      <c r="CK46" s="184"/>
      <c r="CL46" s="184"/>
      <c r="CM46" s="184"/>
      <c r="CN46" s="184"/>
      <c r="CO46" s="184"/>
      <c r="CP46" s="184"/>
      <c r="CQ46" s="184"/>
      <c r="CR46" s="184"/>
      <c r="CS46" s="184"/>
      <c r="CT46" s="184"/>
      <c r="CU46" s="184"/>
      <c r="CV46" s="184"/>
      <c r="CW46" s="184"/>
      <c r="CX46" s="184"/>
      <c r="CY46" s="184"/>
      <c r="CZ46" s="184"/>
      <c r="DA46" s="184"/>
    </row>
    <row r="47" spans="1:105" s="3" customFormat="1" ht="11.25" customHeight="1" x14ac:dyDescent="0.2">
      <c r="A47" s="248" t="s">
        <v>42</v>
      </c>
      <c r="B47" s="248"/>
      <c r="C47" s="248"/>
      <c r="D47" s="249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65"/>
      <c r="AM47" s="166"/>
      <c r="AN47" s="166"/>
      <c r="AO47" s="166"/>
      <c r="AP47" s="166"/>
      <c r="AQ47" s="166"/>
      <c r="AR47" s="167"/>
      <c r="AS47" s="159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1"/>
      <c r="BK47" s="148">
        <f t="shared" si="0"/>
        <v>0</v>
      </c>
      <c r="BL47" s="149"/>
      <c r="BM47" s="149"/>
      <c r="BN47" s="149"/>
      <c r="BO47" s="149"/>
      <c r="BP47" s="149"/>
      <c r="BQ47" s="149"/>
      <c r="BR47" s="149"/>
      <c r="BS47" s="149"/>
      <c r="BT47" s="149"/>
      <c r="BU47" s="149"/>
      <c r="BV47" s="149"/>
      <c r="BW47" s="149"/>
      <c r="BX47" s="149"/>
      <c r="BY47" s="149"/>
      <c r="BZ47" s="149"/>
      <c r="CA47" s="149"/>
      <c r="CB47" s="149"/>
      <c r="CC47" s="149"/>
      <c r="CD47" s="149"/>
      <c r="CE47" s="149"/>
      <c r="CF47" s="149"/>
      <c r="CG47" s="149"/>
      <c r="CH47" s="150"/>
      <c r="CI47" s="183" t="s">
        <v>116</v>
      </c>
      <c r="CJ47" s="184"/>
      <c r="CK47" s="184"/>
      <c r="CL47" s="184"/>
      <c r="CM47" s="184"/>
      <c r="CN47" s="184"/>
      <c r="CO47" s="184"/>
      <c r="CP47" s="184"/>
      <c r="CQ47" s="184"/>
      <c r="CR47" s="184"/>
      <c r="CS47" s="184"/>
      <c r="CT47" s="184"/>
      <c r="CU47" s="184"/>
      <c r="CV47" s="184"/>
      <c r="CW47" s="184"/>
      <c r="CX47" s="184"/>
      <c r="CY47" s="184"/>
      <c r="CZ47" s="184"/>
      <c r="DA47" s="184"/>
    </row>
    <row r="48" spans="1:105" s="3" customFormat="1" ht="11.1" customHeight="1" x14ac:dyDescent="0.2">
      <c r="A48" s="248" t="s">
        <v>43</v>
      </c>
      <c r="B48" s="248"/>
      <c r="C48" s="248"/>
      <c r="D48" s="249"/>
      <c r="E48" s="125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7"/>
      <c r="AL48" s="165"/>
      <c r="AM48" s="166"/>
      <c r="AN48" s="166"/>
      <c r="AO48" s="166"/>
      <c r="AP48" s="166"/>
      <c r="AQ48" s="166"/>
      <c r="AR48" s="167"/>
      <c r="AS48" s="159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1"/>
      <c r="BK48" s="148">
        <f t="shared" si="0"/>
        <v>0</v>
      </c>
      <c r="BL48" s="149"/>
      <c r="BM48" s="149"/>
      <c r="BN48" s="149"/>
      <c r="BO48" s="149"/>
      <c r="BP48" s="149"/>
      <c r="BQ48" s="149"/>
      <c r="BR48" s="149"/>
      <c r="BS48" s="149"/>
      <c r="BT48" s="149"/>
      <c r="BU48" s="149"/>
      <c r="BV48" s="149"/>
      <c r="BW48" s="149"/>
      <c r="BX48" s="149"/>
      <c r="BY48" s="149"/>
      <c r="BZ48" s="149"/>
      <c r="CA48" s="149"/>
      <c r="CB48" s="149"/>
      <c r="CC48" s="149"/>
      <c r="CD48" s="149"/>
      <c r="CE48" s="149"/>
      <c r="CF48" s="149"/>
      <c r="CG48" s="149"/>
      <c r="CH48" s="150"/>
      <c r="CI48" s="183" t="s">
        <v>116</v>
      </c>
      <c r="CJ48" s="184"/>
      <c r="CK48" s="184"/>
      <c r="CL48" s="184"/>
      <c r="CM48" s="184"/>
      <c r="CN48" s="184"/>
      <c r="CO48" s="184"/>
      <c r="CP48" s="184"/>
      <c r="CQ48" s="184"/>
      <c r="CR48" s="184"/>
      <c r="CS48" s="184"/>
      <c r="CT48" s="184"/>
      <c r="CU48" s="184"/>
      <c r="CV48" s="184"/>
      <c r="CW48" s="184"/>
      <c r="CX48" s="184"/>
      <c r="CY48" s="184"/>
      <c r="CZ48" s="184"/>
      <c r="DA48" s="184"/>
    </row>
    <row r="49" spans="1:105" s="3" customFormat="1" ht="11.1" customHeight="1" x14ac:dyDescent="0.2">
      <c r="A49" s="248" t="s">
        <v>44</v>
      </c>
      <c r="B49" s="248"/>
      <c r="C49" s="248"/>
      <c r="D49" s="249"/>
      <c r="E49" s="183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7"/>
      <c r="AL49" s="165"/>
      <c r="AM49" s="166"/>
      <c r="AN49" s="166"/>
      <c r="AO49" s="166"/>
      <c r="AP49" s="166"/>
      <c r="AQ49" s="166"/>
      <c r="AR49" s="167"/>
      <c r="AS49" s="159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1"/>
      <c r="BK49" s="148">
        <f t="shared" si="0"/>
        <v>0</v>
      </c>
      <c r="BL49" s="149"/>
      <c r="BM49" s="149"/>
      <c r="BN49" s="149"/>
      <c r="BO49" s="149"/>
      <c r="BP49" s="149"/>
      <c r="BQ49" s="149"/>
      <c r="BR49" s="149"/>
      <c r="BS49" s="149"/>
      <c r="BT49" s="149"/>
      <c r="BU49" s="149"/>
      <c r="BV49" s="149"/>
      <c r="BW49" s="149"/>
      <c r="BX49" s="149"/>
      <c r="BY49" s="149"/>
      <c r="BZ49" s="149"/>
      <c r="CA49" s="149"/>
      <c r="CB49" s="149"/>
      <c r="CC49" s="149"/>
      <c r="CD49" s="149"/>
      <c r="CE49" s="149"/>
      <c r="CF49" s="149"/>
      <c r="CG49" s="149"/>
      <c r="CH49" s="150"/>
      <c r="CI49" s="183" t="s">
        <v>116</v>
      </c>
      <c r="CJ49" s="184"/>
      <c r="CK49" s="184"/>
      <c r="CL49" s="184"/>
      <c r="CM49" s="184"/>
      <c r="CN49" s="184"/>
      <c r="CO49" s="184"/>
      <c r="CP49" s="184"/>
      <c r="CQ49" s="184"/>
      <c r="CR49" s="184"/>
      <c r="CS49" s="184"/>
      <c r="CT49" s="184"/>
      <c r="CU49" s="184"/>
      <c r="CV49" s="184"/>
      <c r="CW49" s="184"/>
      <c r="CX49" s="184"/>
      <c r="CY49" s="184"/>
      <c r="CZ49" s="184"/>
      <c r="DA49" s="184"/>
    </row>
    <row r="50" spans="1:105" s="3" customFormat="1" ht="11.25" customHeight="1" x14ac:dyDescent="0.2">
      <c r="A50" s="248" t="s">
        <v>45</v>
      </c>
      <c r="B50" s="248"/>
      <c r="C50" s="248"/>
      <c r="D50" s="249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65"/>
      <c r="AM50" s="166"/>
      <c r="AN50" s="166"/>
      <c r="AO50" s="166"/>
      <c r="AP50" s="166"/>
      <c r="AQ50" s="166"/>
      <c r="AR50" s="167"/>
      <c r="AS50" s="159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1"/>
      <c r="BK50" s="148">
        <f t="shared" si="0"/>
        <v>0</v>
      </c>
      <c r="BL50" s="149"/>
      <c r="BM50" s="149"/>
      <c r="BN50" s="149"/>
      <c r="BO50" s="149"/>
      <c r="BP50" s="149"/>
      <c r="BQ50" s="149"/>
      <c r="BR50" s="149"/>
      <c r="BS50" s="149"/>
      <c r="BT50" s="149"/>
      <c r="BU50" s="149"/>
      <c r="BV50" s="149"/>
      <c r="BW50" s="149"/>
      <c r="BX50" s="149"/>
      <c r="BY50" s="149"/>
      <c r="BZ50" s="149"/>
      <c r="CA50" s="149"/>
      <c r="CB50" s="149"/>
      <c r="CC50" s="149"/>
      <c r="CD50" s="149"/>
      <c r="CE50" s="149"/>
      <c r="CF50" s="149"/>
      <c r="CG50" s="149"/>
      <c r="CH50" s="150"/>
      <c r="CI50" s="183" t="s">
        <v>116</v>
      </c>
      <c r="CJ50" s="184"/>
      <c r="CK50" s="184"/>
      <c r="CL50" s="184"/>
      <c r="CM50" s="184"/>
      <c r="CN50" s="184"/>
      <c r="CO50" s="184"/>
      <c r="CP50" s="184"/>
      <c r="CQ50" s="184"/>
      <c r="CR50" s="184"/>
      <c r="CS50" s="184"/>
      <c r="CT50" s="184"/>
      <c r="CU50" s="184"/>
      <c r="CV50" s="184"/>
      <c r="CW50" s="184"/>
      <c r="CX50" s="184"/>
      <c r="CY50" s="184"/>
      <c r="CZ50" s="184"/>
      <c r="DA50" s="184"/>
    </row>
    <row r="51" spans="1:105" s="3" customFormat="1" ht="11.25" customHeight="1" x14ac:dyDescent="0.2">
      <c r="A51" s="185"/>
      <c r="B51" s="185"/>
      <c r="C51" s="185"/>
      <c r="D51" s="186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87"/>
      <c r="AM51" s="188"/>
      <c r="AN51" s="188"/>
      <c r="AO51" s="188"/>
      <c r="AP51" s="188"/>
      <c r="AQ51" s="188"/>
      <c r="AR51" s="189"/>
      <c r="AS51" s="162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3"/>
      <c r="BG51" s="163"/>
      <c r="BH51" s="163"/>
      <c r="BI51" s="163"/>
      <c r="BJ51" s="164"/>
      <c r="BK51" s="148">
        <f t="shared" si="0"/>
        <v>0</v>
      </c>
      <c r="BL51" s="149"/>
      <c r="BM51" s="149"/>
      <c r="BN51" s="149"/>
      <c r="BO51" s="149"/>
      <c r="BP51" s="149"/>
      <c r="BQ51" s="149"/>
      <c r="BR51" s="149"/>
      <c r="BS51" s="149"/>
      <c r="BT51" s="149"/>
      <c r="BU51" s="149"/>
      <c r="BV51" s="149"/>
      <c r="BW51" s="149"/>
      <c r="BX51" s="149"/>
      <c r="BY51" s="149"/>
      <c r="BZ51" s="149"/>
      <c r="CA51" s="149"/>
      <c r="CB51" s="149"/>
      <c r="CC51" s="149"/>
      <c r="CD51" s="149"/>
      <c r="CE51" s="149"/>
      <c r="CF51" s="149"/>
      <c r="CG51" s="149"/>
      <c r="CH51" s="150"/>
      <c r="CI51" s="183" t="s">
        <v>116</v>
      </c>
      <c r="CJ51" s="184"/>
      <c r="CK51" s="184"/>
      <c r="CL51" s="184"/>
      <c r="CM51" s="184"/>
      <c r="CN51" s="184"/>
      <c r="CO51" s="184"/>
      <c r="CP51" s="184"/>
      <c r="CQ51" s="184"/>
      <c r="CR51" s="184"/>
      <c r="CS51" s="184"/>
      <c r="CT51" s="184"/>
      <c r="CU51" s="184"/>
      <c r="CV51" s="184"/>
      <c r="CW51" s="184"/>
      <c r="CX51" s="184"/>
      <c r="CY51" s="184"/>
      <c r="CZ51" s="184"/>
      <c r="DA51" s="184"/>
    </row>
    <row r="52" spans="1:105" s="3" customFormat="1" ht="11.25" customHeight="1" x14ac:dyDescent="0.2">
      <c r="A52" s="185"/>
      <c r="B52" s="185"/>
      <c r="C52" s="185"/>
      <c r="D52" s="186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87"/>
      <c r="AM52" s="188"/>
      <c r="AN52" s="188"/>
      <c r="AO52" s="188"/>
      <c r="AP52" s="188"/>
      <c r="AQ52" s="188"/>
      <c r="AR52" s="189"/>
      <c r="AS52" s="162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4"/>
      <c r="BK52" s="148">
        <f t="shared" si="0"/>
        <v>0</v>
      </c>
      <c r="BL52" s="149"/>
      <c r="BM52" s="149"/>
      <c r="BN52" s="149"/>
      <c r="BO52" s="149"/>
      <c r="BP52" s="149"/>
      <c r="BQ52" s="149"/>
      <c r="BR52" s="149"/>
      <c r="BS52" s="149"/>
      <c r="BT52" s="149"/>
      <c r="BU52" s="149"/>
      <c r="BV52" s="149"/>
      <c r="BW52" s="149"/>
      <c r="BX52" s="149"/>
      <c r="BY52" s="149"/>
      <c r="BZ52" s="149"/>
      <c r="CA52" s="149"/>
      <c r="CB52" s="149"/>
      <c r="CC52" s="149"/>
      <c r="CD52" s="149"/>
      <c r="CE52" s="149"/>
      <c r="CF52" s="149"/>
      <c r="CG52" s="149"/>
      <c r="CH52" s="150"/>
      <c r="CI52" s="183" t="s">
        <v>116</v>
      </c>
      <c r="CJ52" s="184"/>
      <c r="CK52" s="184"/>
      <c r="CL52" s="184"/>
      <c r="CM52" s="184"/>
      <c r="CN52" s="184"/>
      <c r="CO52" s="184"/>
      <c r="CP52" s="184"/>
      <c r="CQ52" s="184"/>
      <c r="CR52" s="184"/>
      <c r="CS52" s="184"/>
      <c r="CT52" s="184"/>
      <c r="CU52" s="184"/>
      <c r="CV52" s="184"/>
      <c r="CW52" s="184"/>
      <c r="CX52" s="184"/>
      <c r="CY52" s="184"/>
      <c r="CZ52" s="184"/>
      <c r="DA52" s="184"/>
    </row>
    <row r="53" spans="1:105" s="3" customFormat="1" ht="11.25" customHeight="1" x14ac:dyDescent="0.2">
      <c r="A53" s="185"/>
      <c r="B53" s="185"/>
      <c r="C53" s="185"/>
      <c r="D53" s="186"/>
      <c r="E53" s="125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7"/>
      <c r="AL53" s="187"/>
      <c r="AM53" s="188"/>
      <c r="AN53" s="188"/>
      <c r="AO53" s="188"/>
      <c r="AP53" s="188"/>
      <c r="AQ53" s="188"/>
      <c r="AR53" s="189"/>
      <c r="AS53" s="162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4"/>
      <c r="BK53" s="148">
        <f t="shared" si="0"/>
        <v>0</v>
      </c>
      <c r="BL53" s="149"/>
      <c r="BM53" s="149"/>
      <c r="BN53" s="149"/>
      <c r="BO53" s="149"/>
      <c r="BP53" s="149"/>
      <c r="BQ53" s="149"/>
      <c r="BR53" s="149"/>
      <c r="BS53" s="149"/>
      <c r="BT53" s="149"/>
      <c r="BU53" s="149"/>
      <c r="BV53" s="149"/>
      <c r="BW53" s="149"/>
      <c r="BX53" s="149"/>
      <c r="BY53" s="149"/>
      <c r="BZ53" s="149"/>
      <c r="CA53" s="149"/>
      <c r="CB53" s="149"/>
      <c r="CC53" s="149"/>
      <c r="CD53" s="149"/>
      <c r="CE53" s="149"/>
      <c r="CF53" s="149"/>
      <c r="CG53" s="149"/>
      <c r="CH53" s="150"/>
      <c r="CI53" s="183" t="s">
        <v>116</v>
      </c>
      <c r="CJ53" s="184"/>
      <c r="CK53" s="184"/>
      <c r="CL53" s="184"/>
      <c r="CM53" s="184"/>
      <c r="CN53" s="184"/>
      <c r="CO53" s="184"/>
      <c r="CP53" s="184"/>
      <c r="CQ53" s="184"/>
      <c r="CR53" s="184"/>
      <c r="CS53" s="184"/>
      <c r="CT53" s="184"/>
      <c r="CU53" s="184"/>
      <c r="CV53" s="184"/>
      <c r="CW53" s="184"/>
      <c r="CX53" s="184"/>
      <c r="CY53" s="184"/>
      <c r="CZ53" s="184"/>
      <c r="DA53" s="184"/>
    </row>
    <row r="54" spans="1:105" s="3" customFormat="1" ht="12" customHeight="1" x14ac:dyDescent="0.2">
      <c r="BJ54" s="6" t="s">
        <v>71</v>
      </c>
      <c r="BK54" s="148">
        <f>SUM(BK43:CH53)</f>
        <v>73500</v>
      </c>
      <c r="BL54" s="149"/>
      <c r="BM54" s="149"/>
      <c r="BN54" s="149"/>
      <c r="BO54" s="149"/>
      <c r="BP54" s="149"/>
      <c r="BQ54" s="149"/>
      <c r="BR54" s="149"/>
      <c r="BS54" s="149"/>
      <c r="BT54" s="149"/>
      <c r="BU54" s="149"/>
      <c r="BV54" s="149"/>
      <c r="BW54" s="149"/>
      <c r="BX54" s="149"/>
      <c r="BY54" s="149"/>
      <c r="BZ54" s="149"/>
      <c r="CA54" s="149"/>
      <c r="CB54" s="149"/>
      <c r="CC54" s="149"/>
      <c r="CD54" s="149"/>
      <c r="CE54" s="149"/>
      <c r="CF54" s="149"/>
      <c r="CG54" s="149"/>
      <c r="CH54" s="150"/>
      <c r="CI54" s="220" t="s">
        <v>102</v>
      </c>
      <c r="CJ54" s="221"/>
      <c r="CK54" s="221"/>
      <c r="CL54" s="221"/>
      <c r="CM54" s="221"/>
      <c r="CN54" s="221"/>
      <c r="CO54" s="221"/>
      <c r="CP54" s="221"/>
      <c r="CQ54" s="221"/>
      <c r="CR54" s="221"/>
      <c r="CS54" s="221"/>
      <c r="CT54" s="221"/>
      <c r="CU54" s="221"/>
      <c r="CV54" s="221"/>
      <c r="CW54" s="221"/>
      <c r="CX54" s="221"/>
      <c r="CY54" s="221"/>
      <c r="CZ54" s="221"/>
      <c r="DA54" s="221"/>
    </row>
    <row r="55" spans="1:105" s="3" customFormat="1" ht="11.25" customHeight="1" x14ac:dyDescent="0.2">
      <c r="AL55" s="76"/>
      <c r="AM55" s="76"/>
      <c r="AN55" s="76"/>
      <c r="AO55" s="76"/>
      <c r="AP55" s="76"/>
      <c r="BA55" s="76"/>
      <c r="BB55" s="76"/>
      <c r="BC55" s="76"/>
      <c r="BD55" s="76"/>
      <c r="BE55" s="76"/>
      <c r="BF55" s="76"/>
      <c r="BG55" s="76"/>
      <c r="BH55" s="76"/>
      <c r="BI55" s="6" t="s">
        <v>109</v>
      </c>
      <c r="BJ55" s="76"/>
      <c r="BK55" s="148"/>
      <c r="BL55" s="149"/>
      <c r="BM55" s="149"/>
      <c r="BN55" s="149"/>
      <c r="BO55" s="149"/>
      <c r="BP55" s="149"/>
      <c r="BQ55" s="149"/>
      <c r="BR55" s="149"/>
      <c r="BS55" s="149"/>
      <c r="BT55" s="149"/>
      <c r="BU55" s="149"/>
      <c r="BV55" s="149"/>
      <c r="BW55" s="149"/>
      <c r="BX55" s="149"/>
      <c r="BY55" s="149"/>
      <c r="BZ55" s="149"/>
      <c r="CA55" s="149"/>
      <c r="CB55" s="149"/>
      <c r="CC55" s="149"/>
      <c r="CD55" s="149"/>
      <c r="CE55" s="149"/>
      <c r="CF55" s="149"/>
      <c r="CG55" s="149"/>
      <c r="CH55" s="150"/>
      <c r="CI55" s="241" t="s">
        <v>102</v>
      </c>
      <c r="CJ55" s="241"/>
      <c r="CK55" s="241"/>
      <c r="CL55" s="241"/>
      <c r="CM55" s="241"/>
      <c r="CN55" s="241"/>
      <c r="CO55" s="241"/>
      <c r="CP55" s="241"/>
      <c r="CQ55" s="241"/>
      <c r="CR55" s="241"/>
      <c r="CS55" s="241"/>
      <c r="CT55" s="241"/>
      <c r="CU55" s="241"/>
      <c r="CV55" s="241"/>
      <c r="CW55" s="241"/>
      <c r="CX55" s="241"/>
      <c r="CY55" s="241"/>
      <c r="CZ55" s="241"/>
      <c r="DA55" s="242"/>
    </row>
    <row r="56" spans="1:105" s="3" customFormat="1" ht="11.25" x14ac:dyDescent="0.2">
      <c r="BJ56" s="6" t="s">
        <v>110</v>
      </c>
      <c r="BK56" s="148">
        <f>BK54</f>
        <v>73500</v>
      </c>
      <c r="BL56" s="149"/>
      <c r="BM56" s="149"/>
      <c r="BN56" s="149"/>
      <c r="BO56" s="149"/>
      <c r="BP56" s="149"/>
      <c r="BQ56" s="149"/>
      <c r="BR56" s="149"/>
      <c r="BS56" s="149"/>
      <c r="BT56" s="149"/>
      <c r="BU56" s="149"/>
      <c r="BV56" s="149"/>
      <c r="BW56" s="149"/>
      <c r="BX56" s="149"/>
      <c r="BY56" s="149"/>
      <c r="BZ56" s="149"/>
      <c r="CA56" s="149"/>
      <c r="CB56" s="149"/>
      <c r="CC56" s="149"/>
      <c r="CD56" s="149"/>
      <c r="CE56" s="149"/>
      <c r="CF56" s="149"/>
      <c r="CG56" s="149"/>
      <c r="CH56" s="150"/>
      <c r="CI56" s="240" t="s">
        <v>116</v>
      </c>
      <c r="CJ56" s="240"/>
      <c r="CK56" s="240"/>
      <c r="CL56" s="240"/>
      <c r="CM56" s="240"/>
      <c r="CN56" s="240"/>
      <c r="CO56" s="240"/>
      <c r="CP56" s="240"/>
      <c r="CQ56" s="240"/>
      <c r="CR56" s="240"/>
      <c r="CS56" s="240"/>
      <c r="CT56" s="240"/>
      <c r="CU56" s="240"/>
      <c r="CV56" s="240"/>
      <c r="CW56" s="240"/>
      <c r="CX56" s="240"/>
      <c r="CY56" s="240"/>
      <c r="CZ56" s="240"/>
      <c r="DA56" s="183"/>
    </row>
    <row r="57" spans="1:105" s="3" customFormat="1" ht="14.25" customHeight="1" x14ac:dyDescent="0.2">
      <c r="BJ57" s="6" t="s">
        <v>72</v>
      </c>
      <c r="BK57" s="243" t="s">
        <v>113</v>
      </c>
      <c r="BL57" s="244"/>
      <c r="BM57" s="244"/>
      <c r="BN57" s="244"/>
      <c r="BO57" s="244"/>
      <c r="BP57" s="244"/>
      <c r="BQ57" s="244"/>
      <c r="BR57" s="244"/>
      <c r="BS57" s="244"/>
      <c r="BT57" s="244"/>
      <c r="BU57" s="244"/>
      <c r="BV57" s="244"/>
      <c r="BW57" s="244"/>
      <c r="BX57" s="244"/>
      <c r="BY57" s="244"/>
      <c r="BZ57" s="244"/>
      <c r="CA57" s="244"/>
      <c r="CB57" s="244"/>
      <c r="CC57" s="244"/>
      <c r="CD57" s="244"/>
      <c r="CE57" s="244"/>
      <c r="CF57" s="244"/>
      <c r="CG57" s="244"/>
      <c r="CH57" s="245"/>
      <c r="CI57" s="240" t="s">
        <v>113</v>
      </c>
      <c r="CJ57" s="240"/>
      <c r="CK57" s="240"/>
      <c r="CL57" s="240"/>
      <c r="CM57" s="240"/>
      <c r="CN57" s="240"/>
      <c r="CO57" s="240"/>
      <c r="CP57" s="240"/>
      <c r="CQ57" s="240"/>
      <c r="CR57" s="240"/>
      <c r="CS57" s="240"/>
      <c r="CT57" s="240"/>
      <c r="CU57" s="240"/>
      <c r="CV57" s="240"/>
      <c r="CW57" s="240"/>
      <c r="CX57" s="240"/>
      <c r="CY57" s="240"/>
      <c r="CZ57" s="240"/>
      <c r="DA57" s="183"/>
    </row>
    <row r="58" spans="1:105" s="3" customFormat="1" ht="11.25" x14ac:dyDescent="0.2">
      <c r="DA58" s="6" t="s">
        <v>111</v>
      </c>
    </row>
    <row r="60" spans="1:105" x14ac:dyDescent="0.25">
      <c r="A60" s="113" t="s">
        <v>463</v>
      </c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3"/>
      <c r="BD60" s="113"/>
      <c r="BE60" s="113"/>
      <c r="BF60" s="113"/>
      <c r="BG60" s="113"/>
      <c r="BH60" s="113"/>
      <c r="BI60" s="113"/>
      <c r="BJ60" s="113"/>
      <c r="BK60" s="113"/>
      <c r="BL60" s="113"/>
      <c r="BM60" s="113"/>
      <c r="BN60" s="113"/>
      <c r="BO60" s="113"/>
      <c r="BP60" s="113"/>
      <c r="BQ60" s="113"/>
      <c r="BR60" s="113"/>
      <c r="BS60" s="113"/>
      <c r="BT60" s="113"/>
      <c r="BU60" s="113"/>
      <c r="BV60" s="113"/>
      <c r="BW60" s="113"/>
      <c r="BX60" s="113"/>
      <c r="BY60" s="113"/>
      <c r="BZ60" s="113"/>
      <c r="CA60" s="113"/>
      <c r="CB60" s="113"/>
      <c r="CC60" s="113"/>
      <c r="CD60" s="113"/>
      <c r="CE60" s="113"/>
      <c r="CF60" s="113"/>
      <c r="CG60" s="113"/>
      <c r="CH60" s="113"/>
      <c r="CI60" s="113"/>
      <c r="CJ60" s="113"/>
      <c r="CK60" s="113"/>
      <c r="CL60" s="113"/>
      <c r="CM60" s="113"/>
      <c r="CN60" s="113"/>
      <c r="CO60" s="113"/>
      <c r="CP60" s="113"/>
      <c r="CQ60" s="113"/>
      <c r="CR60" s="113"/>
      <c r="CS60" s="113"/>
      <c r="CT60" s="113"/>
      <c r="CU60" s="113"/>
      <c r="CV60" s="113"/>
      <c r="CW60" s="113"/>
      <c r="CX60" s="113"/>
      <c r="CY60" s="113"/>
      <c r="CZ60" s="113"/>
      <c r="DA60" s="113"/>
    </row>
    <row r="61" spans="1:105" s="3" customFormat="1" ht="11.25" x14ac:dyDescent="0.2"/>
    <row r="62" spans="1:105" s="3" customFormat="1" ht="11.25" customHeight="1" x14ac:dyDescent="0.2">
      <c r="A62" s="136" t="s">
        <v>32</v>
      </c>
      <c r="B62" s="136"/>
      <c r="C62" s="136"/>
      <c r="D62" s="137"/>
      <c r="E62" s="126" t="s">
        <v>69</v>
      </c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8"/>
      <c r="AA62" s="132" t="s">
        <v>73</v>
      </c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4"/>
      <c r="BA62" s="132" t="s">
        <v>74</v>
      </c>
      <c r="BB62" s="133"/>
      <c r="BC62" s="133"/>
      <c r="BD62" s="133"/>
      <c r="BE62" s="133"/>
      <c r="BF62" s="133"/>
      <c r="BG62" s="133"/>
      <c r="BH62" s="133"/>
      <c r="BI62" s="133"/>
      <c r="BJ62" s="133"/>
      <c r="BK62" s="133"/>
      <c r="BL62" s="133"/>
      <c r="BM62" s="133"/>
      <c r="BN62" s="133"/>
      <c r="BO62" s="133"/>
      <c r="BP62" s="133"/>
      <c r="BQ62" s="133"/>
      <c r="BR62" s="133"/>
      <c r="BS62" s="133"/>
      <c r="BT62" s="133"/>
      <c r="BU62" s="133"/>
      <c r="BV62" s="133"/>
      <c r="BW62" s="133"/>
      <c r="BX62" s="133"/>
      <c r="BY62" s="133"/>
      <c r="BZ62" s="134"/>
      <c r="CA62" s="135" t="s">
        <v>75</v>
      </c>
      <c r="CB62" s="136"/>
      <c r="CC62" s="136"/>
      <c r="CD62" s="136"/>
      <c r="CE62" s="136"/>
      <c r="CF62" s="136"/>
      <c r="CG62" s="136"/>
      <c r="CH62" s="136"/>
      <c r="CI62" s="136"/>
      <c r="CJ62" s="136"/>
      <c r="CK62" s="136"/>
      <c r="CL62" s="136"/>
      <c r="CM62" s="136"/>
      <c r="CN62" s="136"/>
      <c r="CO62" s="136"/>
      <c r="CP62" s="136"/>
      <c r="CQ62" s="136"/>
      <c r="CR62" s="136"/>
      <c r="CS62" s="136"/>
      <c r="CT62" s="136"/>
      <c r="CU62" s="136"/>
      <c r="CV62" s="136"/>
      <c r="CW62" s="136"/>
      <c r="CX62" s="136"/>
      <c r="CY62" s="136"/>
      <c r="CZ62" s="136"/>
      <c r="DA62" s="136"/>
    </row>
    <row r="63" spans="1:105" s="3" customFormat="1" ht="33.75" customHeight="1" x14ac:dyDescent="0.2">
      <c r="A63" s="139"/>
      <c r="B63" s="139"/>
      <c r="C63" s="139"/>
      <c r="D63" s="140"/>
      <c r="E63" s="129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1"/>
      <c r="AA63" s="132" t="s">
        <v>65</v>
      </c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4"/>
      <c r="AN63" s="155" t="s">
        <v>464</v>
      </c>
      <c r="AO63" s="156"/>
      <c r="AP63" s="156"/>
      <c r="AQ63" s="156"/>
      <c r="AR63" s="156"/>
      <c r="AS63" s="156"/>
      <c r="AT63" s="156"/>
      <c r="AU63" s="156"/>
      <c r="AV63" s="156"/>
      <c r="AW63" s="156"/>
      <c r="AX63" s="156"/>
      <c r="AY63" s="156"/>
      <c r="AZ63" s="157"/>
      <c r="BA63" s="132" t="s">
        <v>65</v>
      </c>
      <c r="BB63" s="133"/>
      <c r="BC63" s="133"/>
      <c r="BD63" s="133"/>
      <c r="BE63" s="133"/>
      <c r="BF63" s="133"/>
      <c r="BG63" s="133"/>
      <c r="BH63" s="133"/>
      <c r="BI63" s="133"/>
      <c r="BJ63" s="133"/>
      <c r="BK63" s="133"/>
      <c r="BL63" s="133"/>
      <c r="BM63" s="134"/>
      <c r="BN63" s="155" t="s">
        <v>464</v>
      </c>
      <c r="BO63" s="156"/>
      <c r="BP63" s="156"/>
      <c r="BQ63" s="156"/>
      <c r="BR63" s="156"/>
      <c r="BS63" s="156"/>
      <c r="BT63" s="156"/>
      <c r="BU63" s="156"/>
      <c r="BV63" s="156"/>
      <c r="BW63" s="156"/>
      <c r="BX63" s="156"/>
      <c r="BY63" s="156"/>
      <c r="BZ63" s="157"/>
      <c r="CA63" s="138"/>
      <c r="CB63" s="139"/>
      <c r="CC63" s="139"/>
      <c r="CD63" s="139"/>
      <c r="CE63" s="139"/>
      <c r="CF63" s="139"/>
      <c r="CG63" s="139"/>
      <c r="CH63" s="139"/>
      <c r="CI63" s="139"/>
      <c r="CJ63" s="139"/>
      <c r="CK63" s="139"/>
      <c r="CL63" s="139"/>
      <c r="CM63" s="139"/>
      <c r="CN63" s="139"/>
      <c r="CO63" s="139"/>
      <c r="CP63" s="139"/>
      <c r="CQ63" s="139"/>
      <c r="CR63" s="139"/>
      <c r="CS63" s="139"/>
      <c r="CT63" s="139"/>
      <c r="CU63" s="139"/>
      <c r="CV63" s="139"/>
      <c r="CW63" s="139"/>
      <c r="CX63" s="139"/>
      <c r="CY63" s="139"/>
      <c r="CZ63" s="139"/>
      <c r="DA63" s="139"/>
    </row>
    <row r="64" spans="1:105" s="3" customFormat="1" ht="11.25" x14ac:dyDescent="0.2">
      <c r="A64" s="144" t="s">
        <v>38</v>
      </c>
      <c r="B64" s="141"/>
      <c r="C64" s="141"/>
      <c r="D64" s="141"/>
      <c r="E64" s="141" t="s">
        <v>39</v>
      </c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 t="s">
        <v>40</v>
      </c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 t="s">
        <v>41</v>
      </c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 t="s">
        <v>42</v>
      </c>
      <c r="BB64" s="141"/>
      <c r="BC64" s="141"/>
      <c r="BD64" s="141"/>
      <c r="BE64" s="141"/>
      <c r="BF64" s="141"/>
      <c r="BG64" s="141"/>
      <c r="BH64" s="141"/>
      <c r="BI64" s="141"/>
      <c r="BJ64" s="141"/>
      <c r="BK64" s="141"/>
      <c r="BL64" s="141"/>
      <c r="BM64" s="141"/>
      <c r="BN64" s="141" t="s">
        <v>43</v>
      </c>
      <c r="BO64" s="141"/>
      <c r="BP64" s="141"/>
      <c r="BQ64" s="141"/>
      <c r="BR64" s="141"/>
      <c r="BS64" s="141"/>
      <c r="BT64" s="141"/>
      <c r="BU64" s="141"/>
      <c r="BV64" s="141"/>
      <c r="BW64" s="141"/>
      <c r="BX64" s="141"/>
      <c r="BY64" s="141"/>
      <c r="BZ64" s="141"/>
      <c r="CA64" s="141" t="s">
        <v>44</v>
      </c>
      <c r="CB64" s="141"/>
      <c r="CC64" s="141"/>
      <c r="CD64" s="141"/>
      <c r="CE64" s="141"/>
      <c r="CF64" s="141"/>
      <c r="CG64" s="141"/>
      <c r="CH64" s="141"/>
      <c r="CI64" s="141"/>
      <c r="CJ64" s="141"/>
      <c r="CK64" s="141"/>
      <c r="CL64" s="141"/>
      <c r="CM64" s="141"/>
      <c r="CN64" s="141"/>
      <c r="CO64" s="141"/>
      <c r="CP64" s="141"/>
      <c r="CQ64" s="141"/>
      <c r="CR64" s="141"/>
      <c r="CS64" s="141"/>
      <c r="CT64" s="141"/>
      <c r="CU64" s="141"/>
      <c r="CV64" s="141"/>
      <c r="CW64" s="141"/>
      <c r="CX64" s="141"/>
      <c r="CY64" s="141"/>
      <c r="CZ64" s="141"/>
      <c r="DA64" s="142"/>
    </row>
    <row r="65" spans="1:105" s="3" customFormat="1" ht="11.25" x14ac:dyDescent="0.2">
      <c r="A65" s="145"/>
      <c r="B65" s="95"/>
      <c r="C65" s="95"/>
      <c r="D65" s="95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4"/>
      <c r="BO65" s="124"/>
      <c r="BP65" s="124"/>
      <c r="BQ65" s="124"/>
      <c r="BR65" s="124"/>
      <c r="BS65" s="124"/>
      <c r="BT65" s="124"/>
      <c r="BU65" s="124"/>
      <c r="BV65" s="124"/>
      <c r="BW65" s="124"/>
      <c r="BX65" s="124"/>
      <c r="BY65" s="124"/>
      <c r="BZ65" s="124"/>
      <c r="CA65" s="123"/>
      <c r="CB65" s="123"/>
      <c r="CC65" s="123"/>
      <c r="CD65" s="123"/>
      <c r="CE65" s="123"/>
      <c r="CF65" s="123"/>
      <c r="CG65" s="123"/>
      <c r="CH65" s="123"/>
      <c r="CI65" s="123"/>
      <c r="CJ65" s="123"/>
      <c r="CK65" s="123"/>
      <c r="CL65" s="123"/>
      <c r="CM65" s="123"/>
      <c r="CN65" s="123"/>
      <c r="CO65" s="123"/>
      <c r="CP65" s="123"/>
      <c r="CQ65" s="123"/>
      <c r="CR65" s="123"/>
      <c r="CS65" s="123"/>
      <c r="CT65" s="123"/>
      <c r="CU65" s="123"/>
      <c r="CV65" s="123"/>
      <c r="CW65" s="123"/>
      <c r="CX65" s="123"/>
      <c r="CY65" s="123"/>
      <c r="CZ65" s="123"/>
      <c r="DA65" s="125"/>
    </row>
    <row r="66" spans="1:105" s="3" customFormat="1" ht="11.25" x14ac:dyDescent="0.2">
      <c r="A66" s="145"/>
      <c r="B66" s="95"/>
      <c r="C66" s="95"/>
      <c r="D66" s="95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3"/>
      <c r="BB66" s="123"/>
      <c r="BC66" s="123"/>
      <c r="BD66" s="123"/>
      <c r="BE66" s="123"/>
      <c r="BF66" s="123"/>
      <c r="BG66" s="123"/>
      <c r="BH66" s="123"/>
      <c r="BI66" s="123"/>
      <c r="BJ66" s="123"/>
      <c r="BK66" s="123"/>
      <c r="BL66" s="123"/>
      <c r="BM66" s="123"/>
      <c r="BN66" s="124"/>
      <c r="BO66" s="124"/>
      <c r="BP66" s="124"/>
      <c r="BQ66" s="124"/>
      <c r="BR66" s="124"/>
      <c r="BS66" s="124"/>
      <c r="BT66" s="124"/>
      <c r="BU66" s="124"/>
      <c r="BV66" s="124"/>
      <c r="BW66" s="124"/>
      <c r="BX66" s="124"/>
      <c r="BY66" s="124"/>
      <c r="BZ66" s="124"/>
      <c r="CA66" s="123"/>
      <c r="CB66" s="123"/>
      <c r="CC66" s="123"/>
      <c r="CD66" s="123"/>
      <c r="CE66" s="123"/>
      <c r="CF66" s="123"/>
      <c r="CG66" s="123"/>
      <c r="CH66" s="123"/>
      <c r="CI66" s="123"/>
      <c r="CJ66" s="123"/>
      <c r="CK66" s="123"/>
      <c r="CL66" s="123"/>
      <c r="CM66" s="123"/>
      <c r="CN66" s="123"/>
      <c r="CO66" s="123"/>
      <c r="CP66" s="123"/>
      <c r="CQ66" s="123"/>
      <c r="CR66" s="123"/>
      <c r="CS66" s="123"/>
      <c r="CT66" s="123"/>
      <c r="CU66" s="123"/>
      <c r="CV66" s="123"/>
      <c r="CW66" s="123"/>
      <c r="CX66" s="123"/>
      <c r="CY66" s="123"/>
      <c r="CZ66" s="123"/>
      <c r="DA66" s="125"/>
    </row>
    <row r="67" spans="1:105" s="3" customFormat="1" ht="12" thickBot="1" x14ac:dyDescent="0.25"/>
    <row r="68" spans="1:105" s="3" customFormat="1" ht="11.25" x14ac:dyDescent="0.2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2"/>
    </row>
    <row r="69" spans="1:105" s="9" customFormat="1" ht="13.5" x14ac:dyDescent="0.2">
      <c r="A69" s="13"/>
      <c r="B69" s="227" t="s">
        <v>76</v>
      </c>
      <c r="C69" s="227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227"/>
      <c r="BG69" s="227"/>
      <c r="BH69" s="227"/>
      <c r="BI69" s="227"/>
      <c r="BJ69" s="227"/>
      <c r="BK69" s="227"/>
      <c r="BL69" s="227"/>
      <c r="BM69" s="227"/>
      <c r="BN69" s="227"/>
      <c r="BO69" s="227"/>
      <c r="BP69" s="227"/>
      <c r="BQ69" s="227"/>
      <c r="BR69" s="227"/>
      <c r="BS69" s="227"/>
      <c r="BT69" s="227"/>
      <c r="BU69" s="227"/>
      <c r="BV69" s="227"/>
      <c r="BW69" s="227"/>
      <c r="BX69" s="227"/>
      <c r="BY69" s="227"/>
      <c r="BZ69" s="227"/>
      <c r="CA69" s="227"/>
      <c r="CB69" s="227"/>
      <c r="CC69" s="227"/>
      <c r="CD69" s="227"/>
      <c r="CE69" s="227"/>
      <c r="CF69" s="227"/>
      <c r="CG69" s="227"/>
      <c r="CH69" s="227"/>
      <c r="CI69" s="227"/>
      <c r="CJ69" s="227"/>
      <c r="CK69" s="227"/>
      <c r="CL69" s="227"/>
      <c r="CM69" s="227"/>
      <c r="CN69" s="227"/>
      <c r="CO69" s="227"/>
      <c r="CP69" s="227"/>
      <c r="CQ69" s="227"/>
      <c r="CR69" s="227"/>
      <c r="CS69" s="227"/>
      <c r="CT69" s="227"/>
      <c r="CU69" s="227"/>
      <c r="CV69" s="227"/>
      <c r="CW69" s="227"/>
      <c r="CX69" s="227"/>
      <c r="CY69" s="227"/>
      <c r="CZ69" s="227"/>
      <c r="DA69" s="14"/>
    </row>
    <row r="70" spans="1:105" s="3" customFormat="1" ht="11.25" x14ac:dyDescent="0.2">
      <c r="A70" s="15"/>
      <c r="DA70" s="16"/>
    </row>
    <row r="71" spans="1:105" s="3" customFormat="1" ht="18" customHeight="1" thickBot="1" x14ac:dyDescent="0.25">
      <c r="A71" s="15"/>
      <c r="AA71" s="128" t="s">
        <v>80</v>
      </c>
      <c r="AB71" s="229"/>
      <c r="AC71" s="229"/>
      <c r="AD71" s="229"/>
      <c r="AE71" s="229"/>
      <c r="AF71" s="229"/>
      <c r="AG71" s="229"/>
      <c r="AH71" s="229"/>
      <c r="AI71" s="229"/>
      <c r="AJ71" s="229"/>
      <c r="AK71" s="229"/>
      <c r="AL71" s="229"/>
      <c r="AM71" s="229"/>
      <c r="AN71" s="229"/>
      <c r="AO71" s="229"/>
      <c r="AP71" s="229"/>
      <c r="AQ71" s="229"/>
      <c r="AR71" s="229"/>
      <c r="AS71" s="229"/>
      <c r="AT71" s="229"/>
      <c r="AU71" s="229"/>
      <c r="AV71" s="229"/>
      <c r="AW71" s="229" t="s">
        <v>81</v>
      </c>
      <c r="AX71" s="229"/>
      <c r="AY71" s="229"/>
      <c r="AZ71" s="229"/>
      <c r="BA71" s="229"/>
      <c r="BB71" s="229"/>
      <c r="BC71" s="229"/>
      <c r="BD71" s="229"/>
      <c r="BE71" s="229"/>
      <c r="BF71" s="229"/>
      <c r="BG71" s="229"/>
      <c r="BH71" s="229"/>
      <c r="BI71" s="229"/>
      <c r="BJ71" s="229"/>
      <c r="BK71" s="229"/>
      <c r="BL71" s="229"/>
      <c r="BM71" s="229"/>
      <c r="BN71" s="229"/>
      <c r="BO71" s="229"/>
      <c r="BP71" s="229"/>
      <c r="BQ71" s="229"/>
      <c r="BR71" s="229"/>
      <c r="BS71" s="229" t="s">
        <v>82</v>
      </c>
      <c r="BT71" s="229"/>
      <c r="BU71" s="229"/>
      <c r="BV71" s="229"/>
      <c r="BW71" s="229"/>
      <c r="BX71" s="229"/>
      <c r="BY71" s="229"/>
      <c r="BZ71" s="229"/>
      <c r="CA71" s="229"/>
      <c r="CB71" s="229"/>
      <c r="CC71" s="229"/>
      <c r="CD71" s="229"/>
      <c r="CE71" s="229"/>
      <c r="CF71" s="229"/>
      <c r="CG71" s="229"/>
      <c r="CH71" s="229"/>
      <c r="CI71" s="229"/>
      <c r="CJ71" s="229"/>
      <c r="CK71" s="229"/>
      <c r="CL71" s="229"/>
      <c r="CM71" s="229"/>
      <c r="CN71" s="229"/>
      <c r="CO71" s="229"/>
      <c r="CP71" s="229"/>
      <c r="CQ71" s="229"/>
      <c r="CR71" s="229"/>
      <c r="CS71" s="229"/>
      <c r="CT71" s="229"/>
      <c r="CU71" s="229"/>
      <c r="CV71" s="229"/>
      <c r="CW71" s="229"/>
      <c r="CX71" s="229"/>
      <c r="CY71" s="229"/>
      <c r="CZ71" s="126"/>
      <c r="DA71" s="16"/>
    </row>
    <row r="72" spans="1:105" s="3" customFormat="1" ht="24" customHeight="1" thickBot="1" x14ac:dyDescent="0.25">
      <c r="A72" s="15"/>
      <c r="B72" s="232" t="s">
        <v>84</v>
      </c>
      <c r="C72" s="232"/>
      <c r="D72" s="232"/>
      <c r="E72" s="232"/>
      <c r="F72" s="232"/>
      <c r="G72" s="232"/>
      <c r="H72" s="232"/>
      <c r="I72" s="232"/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232"/>
      <c r="U72" s="232"/>
      <c r="V72" s="232"/>
      <c r="W72" s="232"/>
      <c r="X72" s="232"/>
      <c r="Y72" s="232"/>
      <c r="AA72" s="216" t="s">
        <v>113</v>
      </c>
      <c r="AB72" s="217"/>
      <c r="AC72" s="217"/>
      <c r="AD72" s="217"/>
      <c r="AE72" s="217"/>
      <c r="AF72" s="217"/>
      <c r="AG72" s="217"/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  <c r="AV72" s="217"/>
      <c r="AW72" s="214" t="s">
        <v>113</v>
      </c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  <c r="BI72" s="214"/>
      <c r="BJ72" s="214"/>
      <c r="BK72" s="214"/>
      <c r="BL72" s="214"/>
      <c r="BM72" s="214"/>
      <c r="BN72" s="214"/>
      <c r="BO72" s="214"/>
      <c r="BP72" s="214"/>
      <c r="BQ72" s="214"/>
      <c r="BR72" s="214"/>
      <c r="BS72" s="210" t="s">
        <v>113</v>
      </c>
      <c r="BT72" s="210"/>
      <c r="BU72" s="210"/>
      <c r="BV72" s="210"/>
      <c r="BW72" s="210"/>
      <c r="BX72" s="210"/>
      <c r="BY72" s="210"/>
      <c r="BZ72" s="210"/>
      <c r="CA72" s="210"/>
      <c r="CB72" s="210"/>
      <c r="CC72" s="210"/>
      <c r="CD72" s="210"/>
      <c r="CE72" s="210"/>
      <c r="CF72" s="210"/>
      <c r="CG72" s="210"/>
      <c r="CH72" s="210"/>
      <c r="CI72" s="210"/>
      <c r="CJ72" s="210"/>
      <c r="CK72" s="210"/>
      <c r="CL72" s="210"/>
      <c r="CM72" s="210"/>
      <c r="CN72" s="210"/>
      <c r="CO72" s="210"/>
      <c r="CP72" s="210"/>
      <c r="CQ72" s="210"/>
      <c r="CR72" s="210"/>
      <c r="CS72" s="210"/>
      <c r="CT72" s="210"/>
      <c r="CU72" s="210"/>
      <c r="CV72" s="210"/>
      <c r="CW72" s="210"/>
      <c r="CX72" s="210"/>
      <c r="CY72" s="210"/>
      <c r="CZ72" s="211"/>
      <c r="DA72" s="16"/>
    </row>
    <row r="73" spans="1:105" s="3" customFormat="1" ht="15" customHeight="1" thickBot="1" x14ac:dyDescent="0.25">
      <c r="A73" s="15"/>
      <c r="B73" s="228" t="s">
        <v>77</v>
      </c>
      <c r="C73" s="228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  <c r="X73" s="228"/>
      <c r="Y73" s="228"/>
      <c r="AA73" s="215" t="s">
        <v>113</v>
      </c>
      <c r="AB73" s="215"/>
      <c r="AC73" s="215"/>
      <c r="AD73" s="215"/>
      <c r="AE73" s="215"/>
      <c r="AF73" s="215"/>
      <c r="AG73" s="215"/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5"/>
      <c r="AS73" s="215"/>
      <c r="AT73" s="215"/>
      <c r="AU73" s="215"/>
      <c r="AV73" s="215"/>
      <c r="AW73" s="233" t="s">
        <v>113</v>
      </c>
      <c r="AX73" s="233"/>
      <c r="AY73" s="233"/>
      <c r="AZ73" s="233"/>
      <c r="BA73" s="233"/>
      <c r="BB73" s="233"/>
      <c r="BC73" s="233"/>
      <c r="BD73" s="233"/>
      <c r="BE73" s="233"/>
      <c r="BF73" s="233"/>
      <c r="BG73" s="233"/>
      <c r="BH73" s="233"/>
      <c r="BI73" s="233"/>
      <c r="BJ73" s="233"/>
      <c r="BK73" s="233"/>
      <c r="BL73" s="233"/>
      <c r="BM73" s="233"/>
      <c r="BN73" s="233"/>
      <c r="BO73" s="233"/>
      <c r="BP73" s="233"/>
      <c r="BQ73" s="233"/>
      <c r="BR73" s="233"/>
      <c r="BS73" s="219" t="s">
        <v>113</v>
      </c>
      <c r="BT73" s="219"/>
      <c r="BU73" s="219"/>
      <c r="BV73" s="219"/>
      <c r="BW73" s="219"/>
      <c r="BX73" s="219"/>
      <c r="BY73" s="219"/>
      <c r="BZ73" s="219"/>
      <c r="CA73" s="219"/>
      <c r="CB73" s="219"/>
      <c r="CC73" s="219"/>
      <c r="CD73" s="219"/>
      <c r="CE73" s="219"/>
      <c r="CF73" s="219"/>
      <c r="CG73" s="219"/>
      <c r="CH73" s="219"/>
      <c r="CI73" s="219"/>
      <c r="CJ73" s="219"/>
      <c r="CK73" s="219"/>
      <c r="CL73" s="219"/>
      <c r="CM73" s="219"/>
      <c r="CN73" s="219"/>
      <c r="CO73" s="219"/>
      <c r="CP73" s="219"/>
      <c r="CQ73" s="219"/>
      <c r="CR73" s="219"/>
      <c r="CS73" s="219"/>
      <c r="CT73" s="219"/>
      <c r="CU73" s="219"/>
      <c r="CV73" s="219"/>
      <c r="CW73" s="219"/>
      <c r="CX73" s="219"/>
      <c r="CY73" s="219"/>
      <c r="CZ73" s="219"/>
      <c r="DA73" s="16"/>
    </row>
    <row r="74" spans="1:105" s="3" customFormat="1" ht="24" customHeight="1" thickBot="1" x14ac:dyDescent="0.25">
      <c r="A74" s="15"/>
      <c r="B74" s="228" t="s">
        <v>78</v>
      </c>
      <c r="C74" s="228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8"/>
      <c r="AA74" s="216" t="s">
        <v>113</v>
      </c>
      <c r="AB74" s="217"/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  <c r="AV74" s="217"/>
      <c r="AW74" s="214" t="s">
        <v>113</v>
      </c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  <c r="BI74" s="214"/>
      <c r="BJ74" s="214"/>
      <c r="BK74" s="214"/>
      <c r="BL74" s="214"/>
      <c r="BM74" s="214"/>
      <c r="BN74" s="214"/>
      <c r="BO74" s="214"/>
      <c r="BP74" s="214"/>
      <c r="BQ74" s="214"/>
      <c r="BR74" s="214"/>
      <c r="BS74" s="210" t="s">
        <v>113</v>
      </c>
      <c r="BT74" s="210"/>
      <c r="BU74" s="210"/>
      <c r="BV74" s="210"/>
      <c r="BW74" s="210"/>
      <c r="BX74" s="210"/>
      <c r="BY74" s="210"/>
      <c r="BZ74" s="210"/>
      <c r="CA74" s="210"/>
      <c r="CB74" s="210"/>
      <c r="CC74" s="210"/>
      <c r="CD74" s="210"/>
      <c r="CE74" s="210"/>
      <c r="CF74" s="210"/>
      <c r="CG74" s="210"/>
      <c r="CH74" s="210"/>
      <c r="CI74" s="210"/>
      <c r="CJ74" s="210"/>
      <c r="CK74" s="210"/>
      <c r="CL74" s="210"/>
      <c r="CM74" s="210"/>
      <c r="CN74" s="210"/>
      <c r="CO74" s="210"/>
      <c r="CP74" s="210"/>
      <c r="CQ74" s="210"/>
      <c r="CR74" s="210"/>
      <c r="CS74" s="210"/>
      <c r="CT74" s="210"/>
      <c r="CU74" s="210"/>
      <c r="CV74" s="210"/>
      <c r="CW74" s="210"/>
      <c r="CX74" s="210"/>
      <c r="CY74" s="210"/>
      <c r="CZ74" s="211"/>
      <c r="DA74" s="16"/>
    </row>
    <row r="75" spans="1:105" s="3" customFormat="1" ht="24" customHeight="1" thickBot="1" x14ac:dyDescent="0.25">
      <c r="A75" s="15"/>
      <c r="B75" s="228" t="s">
        <v>79</v>
      </c>
      <c r="C75" s="228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  <c r="X75" s="228"/>
      <c r="Y75" s="228"/>
      <c r="AA75" s="230" t="s">
        <v>113</v>
      </c>
      <c r="AB75" s="231"/>
      <c r="AC75" s="231"/>
      <c r="AD75" s="231"/>
      <c r="AE75" s="231"/>
      <c r="AF75" s="231"/>
      <c r="AG75" s="231"/>
      <c r="AH75" s="231"/>
      <c r="AI75" s="231"/>
      <c r="AJ75" s="231"/>
      <c r="AK75" s="231"/>
      <c r="AL75" s="231"/>
      <c r="AM75" s="231"/>
      <c r="AN75" s="231"/>
      <c r="AO75" s="231"/>
      <c r="AP75" s="231"/>
      <c r="AQ75" s="231"/>
      <c r="AR75" s="231"/>
      <c r="AS75" s="231"/>
      <c r="AT75" s="231"/>
      <c r="AU75" s="231"/>
      <c r="AV75" s="231"/>
      <c r="AW75" s="218" t="s">
        <v>113</v>
      </c>
      <c r="AX75" s="218"/>
      <c r="AY75" s="218"/>
      <c r="AZ75" s="218"/>
      <c r="BA75" s="218"/>
      <c r="BB75" s="218"/>
      <c r="BC75" s="218"/>
      <c r="BD75" s="218"/>
      <c r="BE75" s="218"/>
      <c r="BF75" s="218"/>
      <c r="BG75" s="218"/>
      <c r="BH75" s="218"/>
      <c r="BI75" s="218"/>
      <c r="BJ75" s="218"/>
      <c r="BK75" s="218"/>
      <c r="BL75" s="218"/>
      <c r="BM75" s="218"/>
      <c r="BN75" s="218"/>
      <c r="BO75" s="218"/>
      <c r="BP75" s="218"/>
      <c r="BQ75" s="218"/>
      <c r="BR75" s="218"/>
      <c r="BS75" s="212" t="s">
        <v>113</v>
      </c>
      <c r="BT75" s="212"/>
      <c r="BU75" s="212"/>
      <c r="BV75" s="212"/>
      <c r="BW75" s="212"/>
      <c r="BX75" s="212"/>
      <c r="BY75" s="212"/>
      <c r="BZ75" s="212"/>
      <c r="CA75" s="212"/>
      <c r="CB75" s="212"/>
      <c r="CC75" s="212"/>
      <c r="CD75" s="212"/>
      <c r="CE75" s="212"/>
      <c r="CF75" s="212"/>
      <c r="CG75" s="212"/>
      <c r="CH75" s="212"/>
      <c r="CI75" s="212"/>
      <c r="CJ75" s="212"/>
      <c r="CK75" s="212"/>
      <c r="CL75" s="212"/>
      <c r="CM75" s="212"/>
      <c r="CN75" s="212"/>
      <c r="CO75" s="212"/>
      <c r="CP75" s="212"/>
      <c r="CQ75" s="212"/>
      <c r="CR75" s="212"/>
      <c r="CS75" s="212"/>
      <c r="CT75" s="212"/>
      <c r="CU75" s="212"/>
      <c r="CV75" s="212"/>
      <c r="CW75" s="212"/>
      <c r="CX75" s="212"/>
      <c r="CY75" s="212"/>
      <c r="CZ75" s="213"/>
      <c r="DA75" s="16"/>
    </row>
    <row r="76" spans="1:105" ht="6" customHeight="1" x14ac:dyDescent="0.25">
      <c r="A76" s="17"/>
      <c r="DA76" s="18"/>
    </row>
    <row r="77" spans="1:105" s="3" customFormat="1" ht="25.5" customHeight="1" x14ac:dyDescent="0.2">
      <c r="A77" s="15"/>
      <c r="B77" s="3" t="s">
        <v>49</v>
      </c>
      <c r="AA77" s="119" t="str">
        <f>'Форма для заполнения'!B45</f>
        <v>Начальник группы кассовых операций</v>
      </c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19"/>
      <c r="AV77" s="119"/>
      <c r="AX77" s="226"/>
      <c r="AY77" s="226"/>
      <c r="AZ77" s="226"/>
      <c r="BA77" s="226"/>
      <c r="BB77" s="226"/>
      <c r="BC77" s="226"/>
      <c r="BD77" s="226"/>
      <c r="BE77" s="226"/>
      <c r="BF77" s="226"/>
      <c r="BG77" s="226"/>
      <c r="BH77" s="226"/>
      <c r="BI77" s="226"/>
      <c r="BK77" s="93" t="str">
        <f>'Форма для заполнения'!B46</f>
        <v>Т.И. Кузнецова</v>
      </c>
      <c r="BL77" s="93"/>
      <c r="BM77" s="93"/>
      <c r="BN77" s="93"/>
      <c r="BO77" s="93"/>
      <c r="BP77" s="93"/>
      <c r="BQ77" s="93"/>
      <c r="BR77" s="93"/>
      <c r="BS77" s="93"/>
      <c r="BT77" s="93"/>
      <c r="BU77" s="93"/>
      <c r="BV77" s="93"/>
      <c r="BW77" s="93"/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  <c r="CI77" s="93"/>
      <c r="DA77" s="16"/>
    </row>
    <row r="78" spans="1:105" s="3" customFormat="1" ht="11.25" x14ac:dyDescent="0.2">
      <c r="A78" s="15"/>
      <c r="B78" s="3" t="s">
        <v>83</v>
      </c>
      <c r="AA78" s="194" t="s">
        <v>3</v>
      </c>
      <c r="AB78" s="194"/>
      <c r="AC78" s="194"/>
      <c r="AD78" s="194"/>
      <c r="AE78" s="194"/>
      <c r="AF78" s="194"/>
      <c r="AG78" s="194"/>
      <c r="AH78" s="194"/>
      <c r="AI78" s="194"/>
      <c r="AJ78" s="194"/>
      <c r="AK78" s="194"/>
      <c r="AL78" s="194"/>
      <c r="AM78" s="194"/>
      <c r="AN78" s="194"/>
      <c r="AO78" s="194"/>
      <c r="AP78" s="194"/>
      <c r="AQ78" s="194"/>
      <c r="AR78" s="194"/>
      <c r="AS78" s="194"/>
      <c r="AT78" s="194"/>
      <c r="AU78" s="194"/>
      <c r="AV78" s="194"/>
      <c r="AX78" s="194" t="s">
        <v>4</v>
      </c>
      <c r="AY78" s="194"/>
      <c r="AZ78" s="194"/>
      <c r="BA78" s="194"/>
      <c r="BB78" s="194"/>
      <c r="BC78" s="194"/>
      <c r="BD78" s="194"/>
      <c r="BE78" s="194"/>
      <c r="BF78" s="194"/>
      <c r="BG78" s="194"/>
      <c r="BH78" s="194"/>
      <c r="BI78" s="194"/>
      <c r="BK78" s="194" t="s">
        <v>5</v>
      </c>
      <c r="BL78" s="194"/>
      <c r="BM78" s="194"/>
      <c r="BN78" s="194"/>
      <c r="BO78" s="194"/>
      <c r="BP78" s="194"/>
      <c r="BQ78" s="194"/>
      <c r="BR78" s="194"/>
      <c r="BS78" s="194"/>
      <c r="BT78" s="194"/>
      <c r="BU78" s="194"/>
      <c r="BV78" s="194"/>
      <c r="BW78" s="194"/>
      <c r="BX78" s="194"/>
      <c r="BY78" s="194"/>
      <c r="BZ78" s="194"/>
      <c r="CA78" s="194"/>
      <c r="CB78" s="194"/>
      <c r="CC78" s="194"/>
      <c r="CD78" s="194"/>
      <c r="CE78" s="194"/>
      <c r="CF78" s="194"/>
      <c r="CG78" s="194"/>
      <c r="CH78" s="194"/>
      <c r="CI78" s="194"/>
      <c r="DA78" s="16"/>
    </row>
    <row r="79" spans="1:105" s="3" customFormat="1" ht="11.25" x14ac:dyDescent="0.2">
      <c r="A79" s="15"/>
      <c r="DA79" s="16"/>
    </row>
    <row r="80" spans="1:105" s="3" customFormat="1" ht="11.25" x14ac:dyDescent="0.2">
      <c r="A80" s="15"/>
      <c r="B80" s="116" t="s">
        <v>7</v>
      </c>
      <c r="C80" s="116"/>
      <c r="D80" s="246"/>
      <c r="E80" s="246"/>
      <c r="F80" s="246"/>
      <c r="G80" s="246"/>
      <c r="H80" s="122" t="s">
        <v>7</v>
      </c>
      <c r="I80" s="122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116">
        <v>20</v>
      </c>
      <c r="Z80" s="116"/>
      <c r="AA80" s="116"/>
      <c r="AB80" s="193" t="s">
        <v>118</v>
      </c>
      <c r="AC80" s="193"/>
      <c r="AD80" s="193"/>
      <c r="AE80" s="193"/>
      <c r="AF80" s="122" t="s">
        <v>8</v>
      </c>
      <c r="AG80" s="122"/>
      <c r="AH80" s="122"/>
      <c r="DA80" s="16"/>
    </row>
    <row r="81" spans="1:105" s="3" customFormat="1" ht="12" thickBot="1" x14ac:dyDescent="0.25">
      <c r="A81" s="19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1"/>
    </row>
    <row r="82" spans="1:105" x14ac:dyDescent="0.25"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</row>
    <row r="83" spans="1:105" s="3" customFormat="1" ht="11.25" customHeight="1" x14ac:dyDescent="0.2">
      <c r="A83" s="3" t="s">
        <v>85</v>
      </c>
    </row>
    <row r="84" spans="1:105" s="3" customFormat="1" ht="11.25" customHeight="1" x14ac:dyDescent="0.2">
      <c r="A84" s="3" t="s">
        <v>86</v>
      </c>
      <c r="Y84" s="93" t="str">
        <f>'Форма для заполнения'!B38</f>
        <v>Начальник управления</v>
      </c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C84" s="93" t="str">
        <f>'Форма для заполнения'!B39</f>
        <v>А.А. Алексеев</v>
      </c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U84" s="116" t="s">
        <v>7</v>
      </c>
      <c r="BV84" s="116"/>
      <c r="BW84" s="91"/>
      <c r="BX84" s="91"/>
      <c r="BY84" s="91"/>
      <c r="BZ84" s="91"/>
      <c r="CA84" s="122" t="s">
        <v>7</v>
      </c>
      <c r="CB84" s="122"/>
      <c r="CC84" s="91"/>
      <c r="CD84" s="91"/>
      <c r="CE84" s="91"/>
      <c r="CF84" s="91"/>
      <c r="CG84" s="91"/>
      <c r="CH84" s="91"/>
      <c r="CI84" s="91"/>
      <c r="CJ84" s="91"/>
      <c r="CK84" s="91"/>
      <c r="CL84" s="91"/>
      <c r="CM84" s="91"/>
      <c r="CN84" s="91"/>
      <c r="CO84" s="91"/>
      <c r="CP84" s="91"/>
      <c r="CQ84" s="91"/>
      <c r="CR84" s="116">
        <v>20</v>
      </c>
      <c r="CS84" s="116"/>
      <c r="CT84" s="116"/>
      <c r="CU84" s="193" t="s">
        <v>118</v>
      </c>
      <c r="CV84" s="193"/>
      <c r="CW84" s="193"/>
      <c r="CX84" s="193"/>
      <c r="CY84" s="3" t="s">
        <v>8</v>
      </c>
    </row>
    <row r="85" spans="1:105" s="3" customFormat="1" ht="11.25" x14ac:dyDescent="0.2">
      <c r="A85" s="3" t="s">
        <v>1</v>
      </c>
      <c r="Y85" s="194" t="s">
        <v>3</v>
      </c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P85" s="194"/>
      <c r="AR85" s="194" t="s">
        <v>4</v>
      </c>
      <c r="AS85" s="194"/>
      <c r="AT85" s="194"/>
      <c r="AU85" s="194"/>
      <c r="AV85" s="194"/>
      <c r="AW85" s="194"/>
      <c r="AX85" s="194"/>
      <c r="AY85" s="194"/>
      <c r="AZ85" s="194"/>
      <c r="BA85" s="194"/>
      <c r="BC85" s="194" t="s">
        <v>5</v>
      </c>
      <c r="BD85" s="194"/>
      <c r="BE85" s="194"/>
      <c r="BF85" s="194"/>
      <c r="BG85" s="194"/>
      <c r="BH85" s="194"/>
      <c r="BI85" s="194"/>
      <c r="BJ85" s="194"/>
      <c r="BK85" s="194"/>
      <c r="BL85" s="194"/>
      <c r="BM85" s="194"/>
      <c r="BN85" s="194"/>
      <c r="BO85" s="194"/>
      <c r="BP85" s="194"/>
      <c r="BQ85" s="194"/>
      <c r="BR85" s="194"/>
      <c r="BS85" s="194"/>
    </row>
    <row r="87" spans="1:105" s="3" customFormat="1" ht="51.75" customHeight="1" x14ac:dyDescent="0.2">
      <c r="A87" s="3" t="s">
        <v>87</v>
      </c>
      <c r="Y87" s="119" t="str">
        <f>стр.1!Z27</f>
        <v>Начальник отдела</v>
      </c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C87" s="119" t="str">
        <f>'Форма для заполнения'!B5</f>
        <v>С.С. Сидоров</v>
      </c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119"/>
      <c r="BO87" s="119"/>
      <c r="BP87" s="119"/>
      <c r="BQ87" s="119"/>
      <c r="BR87" s="119"/>
      <c r="BS87" s="119"/>
      <c r="BU87" s="116" t="s">
        <v>7</v>
      </c>
      <c r="BV87" s="116"/>
      <c r="BW87" s="91"/>
      <c r="BX87" s="91"/>
      <c r="BY87" s="91"/>
      <c r="BZ87" s="91"/>
      <c r="CA87" s="122" t="s">
        <v>7</v>
      </c>
      <c r="CB87" s="122"/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91"/>
      <c r="CN87" s="91"/>
      <c r="CO87" s="91"/>
      <c r="CP87" s="91"/>
      <c r="CQ87" s="91"/>
      <c r="CR87" s="116">
        <v>20</v>
      </c>
      <c r="CS87" s="116"/>
      <c r="CT87" s="116"/>
      <c r="CU87" s="193" t="s">
        <v>118</v>
      </c>
      <c r="CV87" s="193"/>
      <c r="CW87" s="193"/>
      <c r="CX87" s="193"/>
      <c r="CY87" s="3" t="s">
        <v>8</v>
      </c>
    </row>
    <row r="88" spans="1:105" s="3" customFormat="1" ht="11.25" x14ac:dyDescent="0.2">
      <c r="A88" s="3" t="s">
        <v>88</v>
      </c>
      <c r="Y88" s="194" t="s">
        <v>3</v>
      </c>
      <c r="Z88" s="194"/>
      <c r="AA88" s="194"/>
      <c r="AB88" s="194"/>
      <c r="AC88" s="194"/>
      <c r="AD88" s="194"/>
      <c r="AE88" s="194"/>
      <c r="AF88" s="194"/>
      <c r="AG88" s="194"/>
      <c r="AH88" s="194"/>
      <c r="AI88" s="194"/>
      <c r="AJ88" s="194"/>
      <c r="AK88" s="194"/>
      <c r="AL88" s="194"/>
      <c r="AM88" s="194"/>
      <c r="AN88" s="194"/>
      <c r="AO88" s="194"/>
      <c r="AP88" s="194"/>
      <c r="AR88" s="194" t="s">
        <v>4</v>
      </c>
      <c r="AS88" s="194"/>
      <c r="AT88" s="194"/>
      <c r="AU88" s="194"/>
      <c r="AV88" s="194"/>
      <c r="AW88" s="194"/>
      <c r="AX88" s="194"/>
      <c r="AY88" s="194"/>
      <c r="AZ88" s="194"/>
      <c r="BA88" s="194"/>
      <c r="BC88" s="194" t="s">
        <v>5</v>
      </c>
      <c r="BD88" s="194"/>
      <c r="BE88" s="194"/>
      <c r="BF88" s="194"/>
      <c r="BG88" s="194"/>
      <c r="BH88" s="194"/>
      <c r="BI88" s="194"/>
      <c r="BJ88" s="194"/>
      <c r="BK88" s="194"/>
      <c r="BL88" s="194"/>
      <c r="BM88" s="194"/>
      <c r="BN88" s="194"/>
      <c r="BO88" s="194"/>
      <c r="BP88" s="194"/>
      <c r="BQ88" s="194"/>
      <c r="BR88" s="194"/>
      <c r="BS88" s="194"/>
    </row>
    <row r="90" spans="1:105" x14ac:dyDescent="0.25">
      <c r="A90" s="113" t="s">
        <v>89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3"/>
      <c r="CE90" s="113"/>
      <c r="CF90" s="113"/>
      <c r="CG90" s="113"/>
      <c r="CH90" s="113"/>
      <c r="CI90" s="113"/>
      <c r="CJ90" s="113"/>
      <c r="CK90" s="113"/>
      <c r="CL90" s="113"/>
      <c r="CM90" s="113"/>
      <c r="CN90" s="113"/>
      <c r="CO90" s="113"/>
      <c r="CP90" s="113"/>
      <c r="CQ90" s="113"/>
      <c r="CR90" s="113"/>
      <c r="CS90" s="113"/>
      <c r="CT90" s="113"/>
      <c r="CU90" s="113"/>
      <c r="CV90" s="113"/>
      <c r="CW90" s="113"/>
      <c r="CX90" s="113"/>
      <c r="CY90" s="113"/>
      <c r="CZ90" s="113"/>
      <c r="DA90" s="113"/>
    </row>
    <row r="91" spans="1:105" ht="15.75" thickBot="1" x14ac:dyDescent="0.3"/>
    <row r="92" spans="1:105" s="3" customFormat="1" ht="15" customHeight="1" thickBot="1" x14ac:dyDescent="0.25">
      <c r="A92" s="3" t="s">
        <v>91</v>
      </c>
      <c r="AB92" s="225"/>
      <c r="AC92" s="226"/>
      <c r="AD92" s="226"/>
      <c r="AE92" s="226"/>
      <c r="AF92" s="226"/>
      <c r="AG92" s="226"/>
      <c r="AH92" s="226"/>
      <c r="AI92" s="226"/>
      <c r="AJ92" s="226"/>
      <c r="AK92" s="226"/>
      <c r="AL92" s="226"/>
      <c r="AM92" s="226"/>
      <c r="AN92" s="226"/>
      <c r="AO92" s="226"/>
      <c r="AP92" s="226"/>
      <c r="AQ92" s="226"/>
      <c r="AR92" s="226"/>
      <c r="AS92" s="226"/>
      <c r="AT92" s="226"/>
      <c r="AU92" s="226"/>
      <c r="AV92" s="226"/>
      <c r="AW92" s="226"/>
      <c r="AX92" s="226"/>
      <c r="AY92" s="226"/>
      <c r="AZ92" s="226"/>
      <c r="BA92" s="226"/>
      <c r="BB92" s="226"/>
      <c r="BC92" s="226"/>
      <c r="BD92" s="226"/>
      <c r="BE92" s="226"/>
      <c r="BF92" s="226"/>
      <c r="BG92" s="226"/>
      <c r="BH92" s="226"/>
      <c r="BI92" s="226"/>
      <c r="BJ92" s="226"/>
      <c r="BK92" s="226"/>
      <c r="BL92" s="226"/>
      <c r="BM92" s="226"/>
      <c r="BN92" s="226"/>
      <c r="BO92" s="226"/>
      <c r="BP92" s="226"/>
      <c r="BQ92" s="226"/>
      <c r="BR92" s="226"/>
      <c r="BS92" s="226"/>
      <c r="CO92" s="6" t="s">
        <v>90</v>
      </c>
      <c r="CQ92" s="222" t="s">
        <v>126</v>
      </c>
      <c r="CR92" s="223"/>
      <c r="CS92" s="223"/>
      <c r="CT92" s="223"/>
      <c r="CU92" s="223"/>
      <c r="CV92" s="223"/>
      <c r="CW92" s="223"/>
      <c r="CX92" s="223"/>
      <c r="CY92" s="223"/>
      <c r="CZ92" s="223"/>
      <c r="DA92" s="224"/>
    </row>
    <row r="94" spans="1:105" s="3" customFormat="1" ht="27.75" customHeight="1" x14ac:dyDescent="0.2">
      <c r="A94" s="127" t="s">
        <v>92</v>
      </c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8"/>
      <c r="AK94" s="126" t="s">
        <v>93</v>
      </c>
      <c r="AL94" s="127"/>
      <c r="AM94" s="127"/>
      <c r="AN94" s="127"/>
      <c r="AO94" s="127"/>
      <c r="AP94" s="127"/>
      <c r="AQ94" s="127"/>
      <c r="AR94" s="127"/>
      <c r="AS94" s="127"/>
      <c r="AT94" s="127"/>
      <c r="AU94" s="127"/>
      <c r="AV94" s="127"/>
      <c r="AW94" s="128"/>
      <c r="AX94" s="126" t="s">
        <v>94</v>
      </c>
      <c r="AY94" s="127"/>
      <c r="AZ94" s="127"/>
      <c r="BA94" s="127"/>
      <c r="BB94" s="127"/>
      <c r="BC94" s="127"/>
      <c r="BD94" s="127"/>
      <c r="BE94" s="127"/>
      <c r="BF94" s="127"/>
      <c r="BG94" s="127"/>
      <c r="BH94" s="127"/>
      <c r="BI94" s="127"/>
      <c r="BJ94" s="128"/>
      <c r="BK94" s="135" t="s">
        <v>95</v>
      </c>
      <c r="BL94" s="136"/>
      <c r="BM94" s="136"/>
      <c r="BN94" s="136"/>
      <c r="BO94" s="136"/>
      <c r="BP94" s="136"/>
      <c r="BQ94" s="136"/>
      <c r="BR94" s="136"/>
      <c r="BS94" s="136"/>
      <c r="BT94" s="136"/>
      <c r="BU94" s="136"/>
      <c r="BV94" s="136"/>
      <c r="BW94" s="137"/>
      <c r="BX94" s="133" t="s">
        <v>96</v>
      </c>
      <c r="BY94" s="133"/>
      <c r="BZ94" s="133"/>
      <c r="CA94" s="133"/>
      <c r="CB94" s="133"/>
      <c r="CC94" s="133"/>
      <c r="CD94" s="133"/>
      <c r="CE94" s="133"/>
      <c r="CF94" s="133"/>
      <c r="CG94" s="133"/>
      <c r="CH94" s="133"/>
      <c r="CI94" s="133"/>
      <c r="CJ94" s="133"/>
      <c r="CK94" s="133"/>
      <c r="CL94" s="133"/>
      <c r="CM94" s="133"/>
      <c r="CN94" s="133"/>
      <c r="CO94" s="134"/>
      <c r="CP94" s="135" t="s">
        <v>97</v>
      </c>
      <c r="CQ94" s="136"/>
      <c r="CR94" s="136"/>
      <c r="CS94" s="136"/>
      <c r="CT94" s="136"/>
      <c r="CU94" s="136"/>
      <c r="CV94" s="136"/>
      <c r="CW94" s="136"/>
      <c r="CX94" s="136"/>
      <c r="CY94" s="136"/>
      <c r="CZ94" s="136"/>
      <c r="DA94" s="136"/>
    </row>
    <row r="95" spans="1:105" s="3" customFormat="1" ht="11.25" x14ac:dyDescent="0.2">
      <c r="A95" s="144" t="s">
        <v>38</v>
      </c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 t="s">
        <v>39</v>
      </c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1" t="s">
        <v>40</v>
      </c>
      <c r="AY95" s="141"/>
      <c r="AZ95" s="141"/>
      <c r="BA95" s="141"/>
      <c r="BB95" s="141"/>
      <c r="BC95" s="141"/>
      <c r="BD95" s="141"/>
      <c r="BE95" s="141"/>
      <c r="BF95" s="141"/>
      <c r="BG95" s="141"/>
      <c r="BH95" s="141"/>
      <c r="BI95" s="141"/>
      <c r="BJ95" s="141"/>
      <c r="BK95" s="141" t="s">
        <v>41</v>
      </c>
      <c r="BL95" s="141"/>
      <c r="BM95" s="141"/>
      <c r="BN95" s="141"/>
      <c r="BO95" s="141"/>
      <c r="BP95" s="141"/>
      <c r="BQ95" s="141"/>
      <c r="BR95" s="141"/>
      <c r="BS95" s="141"/>
      <c r="BT95" s="141"/>
      <c r="BU95" s="141"/>
      <c r="BV95" s="141"/>
      <c r="BW95" s="141"/>
      <c r="BX95" s="142" t="s">
        <v>42</v>
      </c>
      <c r="BY95" s="143"/>
      <c r="BZ95" s="143"/>
      <c r="CA95" s="143"/>
      <c r="CB95" s="143"/>
      <c r="CC95" s="143"/>
      <c r="CD95" s="143"/>
      <c r="CE95" s="143"/>
      <c r="CF95" s="143"/>
      <c r="CG95" s="143"/>
      <c r="CH95" s="143"/>
      <c r="CI95" s="143"/>
      <c r="CJ95" s="143"/>
      <c r="CK95" s="143"/>
      <c r="CL95" s="143"/>
      <c r="CM95" s="143"/>
      <c r="CN95" s="143"/>
      <c r="CO95" s="144"/>
      <c r="CP95" s="141" t="s">
        <v>43</v>
      </c>
      <c r="CQ95" s="141"/>
      <c r="CR95" s="141"/>
      <c r="CS95" s="141"/>
      <c r="CT95" s="141"/>
      <c r="CU95" s="141"/>
      <c r="CV95" s="141"/>
      <c r="CW95" s="141"/>
      <c r="CX95" s="141"/>
      <c r="CY95" s="141"/>
      <c r="CZ95" s="141"/>
      <c r="DA95" s="142"/>
    </row>
    <row r="96" spans="1:105" s="3" customFormat="1" ht="11.25" x14ac:dyDescent="0.2">
      <c r="A96" s="145" t="s">
        <v>127</v>
      </c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 t="s">
        <v>117</v>
      </c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174">
        <f>SUMIF(справочник!$K$2:$K$4,'Форма для заполнения'!$B$30,справочник!$J$2:$J$4)</f>
        <v>2</v>
      </c>
      <c r="AY96" s="174"/>
      <c r="AZ96" s="174"/>
      <c r="BA96" s="174"/>
      <c r="BB96" s="174"/>
      <c r="BC96" s="174"/>
      <c r="BD96" s="174"/>
      <c r="BE96" s="174"/>
      <c r="BF96" s="174"/>
      <c r="BG96" s="174"/>
      <c r="BH96" s="174"/>
      <c r="BI96" s="174"/>
      <c r="BJ96" s="174"/>
      <c r="BK96" s="236" t="s">
        <v>120</v>
      </c>
      <c r="BL96" s="236"/>
      <c r="BM96" s="236"/>
      <c r="BN96" s="236"/>
      <c r="BO96" s="236"/>
      <c r="BP96" s="236"/>
      <c r="BQ96" s="236"/>
      <c r="BR96" s="236"/>
      <c r="BS96" s="236"/>
      <c r="BT96" s="236"/>
      <c r="BU96" s="236"/>
      <c r="BV96" s="236"/>
      <c r="BW96" s="236"/>
      <c r="BX96" s="162">
        <f ca="1">SUMIF(E43:AK53,"суточные",BK43:CH53)</f>
        <v>1000</v>
      </c>
      <c r="BY96" s="163"/>
      <c r="BZ96" s="163"/>
      <c r="CA96" s="163"/>
      <c r="CB96" s="163"/>
      <c r="CC96" s="163"/>
      <c r="CD96" s="163"/>
      <c r="CE96" s="163"/>
      <c r="CF96" s="163"/>
      <c r="CG96" s="163"/>
      <c r="CH96" s="163"/>
      <c r="CI96" s="163"/>
      <c r="CJ96" s="163"/>
      <c r="CK96" s="163"/>
      <c r="CL96" s="163"/>
      <c r="CM96" s="163"/>
      <c r="CN96" s="163"/>
      <c r="CO96" s="164"/>
      <c r="CP96" s="234"/>
      <c r="CQ96" s="235"/>
      <c r="CR96" s="235"/>
      <c r="CS96" s="235"/>
      <c r="CT96" s="235"/>
      <c r="CU96" s="235"/>
      <c r="CV96" s="235"/>
      <c r="CW96" s="235"/>
      <c r="CX96" s="235"/>
      <c r="CY96" s="235"/>
      <c r="CZ96" s="235"/>
      <c r="DA96" s="235"/>
    </row>
    <row r="97" spans="1:105" s="3" customFormat="1" ht="11.25" x14ac:dyDescent="0.2">
      <c r="A97" s="145" t="s">
        <v>127</v>
      </c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 t="s">
        <v>130</v>
      </c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  <c r="AW97" s="95"/>
      <c r="AX97" s="174">
        <f>SUMIF(справочник!$K$2:$K$4,'Форма для заполнения'!$B$30,справочник!$J$2:$J$4)</f>
        <v>2</v>
      </c>
      <c r="AY97" s="174"/>
      <c r="AZ97" s="174"/>
      <c r="BA97" s="174"/>
      <c r="BB97" s="174"/>
      <c r="BC97" s="174"/>
      <c r="BD97" s="174"/>
      <c r="BE97" s="174"/>
      <c r="BF97" s="174"/>
      <c r="BG97" s="174"/>
      <c r="BH97" s="174"/>
      <c r="BI97" s="174"/>
      <c r="BJ97" s="174"/>
      <c r="BK97" s="236" t="s">
        <v>120</v>
      </c>
      <c r="BL97" s="236"/>
      <c r="BM97" s="236"/>
      <c r="BN97" s="236"/>
      <c r="BO97" s="236"/>
      <c r="BP97" s="236"/>
      <c r="BQ97" s="236"/>
      <c r="BR97" s="236"/>
      <c r="BS97" s="236"/>
      <c r="BT97" s="236"/>
      <c r="BU97" s="236"/>
      <c r="BV97" s="236"/>
      <c r="BW97" s="236"/>
      <c r="BX97" s="162">
        <f ca="1">BK54-BX96</f>
        <v>72500</v>
      </c>
      <c r="BY97" s="163"/>
      <c r="BZ97" s="163"/>
      <c r="CA97" s="163"/>
      <c r="CB97" s="163"/>
      <c r="CC97" s="163"/>
      <c r="CD97" s="163"/>
      <c r="CE97" s="163"/>
      <c r="CF97" s="163"/>
      <c r="CG97" s="163"/>
      <c r="CH97" s="163"/>
      <c r="CI97" s="163"/>
      <c r="CJ97" s="163"/>
      <c r="CK97" s="163"/>
      <c r="CL97" s="163"/>
      <c r="CM97" s="163"/>
      <c r="CN97" s="163"/>
      <c r="CO97" s="164"/>
      <c r="CP97" s="234"/>
      <c r="CQ97" s="235"/>
      <c r="CR97" s="235"/>
      <c r="CS97" s="235"/>
      <c r="CT97" s="235"/>
      <c r="CU97" s="235"/>
      <c r="CV97" s="235"/>
      <c r="CW97" s="235"/>
      <c r="CX97" s="235"/>
      <c r="CY97" s="235"/>
      <c r="CZ97" s="235"/>
      <c r="DA97" s="235"/>
    </row>
    <row r="98" spans="1:105" s="3" customFormat="1" ht="11.25" x14ac:dyDescent="0.2">
      <c r="A98" s="145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5"/>
      <c r="AY98" s="95"/>
      <c r="AZ98" s="95"/>
      <c r="BA98" s="95"/>
      <c r="BB98" s="95"/>
      <c r="BC98" s="95"/>
      <c r="BD98" s="95"/>
      <c r="BE98" s="95"/>
      <c r="BF98" s="95"/>
      <c r="BG98" s="95"/>
      <c r="BH98" s="95"/>
      <c r="BI98" s="95"/>
      <c r="BJ98" s="95"/>
      <c r="BK98" s="236"/>
      <c r="BL98" s="236"/>
      <c r="BM98" s="236"/>
      <c r="BN98" s="236"/>
      <c r="BO98" s="236"/>
      <c r="BP98" s="236"/>
      <c r="BQ98" s="236"/>
      <c r="BR98" s="236"/>
      <c r="BS98" s="236"/>
      <c r="BT98" s="236"/>
      <c r="BU98" s="236"/>
      <c r="BV98" s="236"/>
      <c r="BW98" s="236"/>
      <c r="BX98" s="237"/>
      <c r="BY98" s="238"/>
      <c r="BZ98" s="238"/>
      <c r="CA98" s="238"/>
      <c r="CB98" s="238"/>
      <c r="CC98" s="238"/>
      <c r="CD98" s="238"/>
      <c r="CE98" s="238"/>
      <c r="CF98" s="238"/>
      <c r="CG98" s="238"/>
      <c r="CH98" s="238"/>
      <c r="CI98" s="238"/>
      <c r="CJ98" s="238"/>
      <c r="CK98" s="238"/>
      <c r="CL98" s="238"/>
      <c r="CM98" s="238"/>
      <c r="CN98" s="238"/>
      <c r="CO98" s="239"/>
      <c r="CP98" s="234"/>
      <c r="CQ98" s="235"/>
      <c r="CR98" s="235"/>
      <c r="CS98" s="235"/>
      <c r="CT98" s="235"/>
      <c r="CU98" s="235"/>
      <c r="CV98" s="235"/>
      <c r="CW98" s="235"/>
      <c r="CX98" s="235"/>
      <c r="CY98" s="235"/>
      <c r="CZ98" s="235"/>
      <c r="DA98" s="235"/>
    </row>
    <row r="100" spans="1:105" s="3" customFormat="1" ht="11.25" x14ac:dyDescent="0.2">
      <c r="A100" s="3" t="s">
        <v>98</v>
      </c>
    </row>
    <row r="101" spans="1:105" s="3" customFormat="1" ht="35.25" customHeight="1" x14ac:dyDescent="0.2">
      <c r="A101" s="3" t="s">
        <v>99</v>
      </c>
      <c r="AA101" s="119" t="str">
        <f>'Форма для заполнения'!B47</f>
        <v>Начальник планово-финансового управления</v>
      </c>
      <c r="AB101" s="119"/>
      <c r="AC101" s="119"/>
      <c r="AD101" s="119"/>
      <c r="AE101" s="119"/>
      <c r="AF101" s="119"/>
      <c r="AG101" s="119"/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119"/>
      <c r="AR101" s="119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E101" s="93" t="str">
        <f>'Форма для заполнения'!B48</f>
        <v>Г.И. Елисеева</v>
      </c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3"/>
      <c r="BR101" s="93"/>
      <c r="BS101" s="93"/>
      <c r="BT101" s="93"/>
      <c r="BU101" s="93"/>
    </row>
    <row r="102" spans="1:105" s="3" customFormat="1" ht="11.25" x14ac:dyDescent="0.2">
      <c r="A102" s="3" t="s">
        <v>1</v>
      </c>
      <c r="AA102" s="194" t="s">
        <v>3</v>
      </c>
      <c r="AB102" s="194"/>
      <c r="AC102" s="194"/>
      <c r="AD102" s="194"/>
      <c r="AE102" s="194"/>
      <c r="AF102" s="194"/>
      <c r="AG102" s="194"/>
      <c r="AH102" s="194"/>
      <c r="AI102" s="194"/>
      <c r="AJ102" s="194"/>
      <c r="AK102" s="194"/>
      <c r="AL102" s="194"/>
      <c r="AM102" s="194"/>
      <c r="AN102" s="194"/>
      <c r="AO102" s="194"/>
      <c r="AP102" s="194"/>
      <c r="AQ102" s="194"/>
      <c r="AR102" s="194"/>
      <c r="AT102" s="194" t="s">
        <v>4</v>
      </c>
      <c r="AU102" s="194"/>
      <c r="AV102" s="194"/>
      <c r="AW102" s="194"/>
      <c r="AX102" s="194"/>
      <c r="AY102" s="194"/>
      <c r="AZ102" s="194"/>
      <c r="BA102" s="194"/>
      <c r="BB102" s="194"/>
      <c r="BC102" s="194"/>
      <c r="BE102" s="194" t="s">
        <v>5</v>
      </c>
      <c r="BF102" s="194"/>
      <c r="BG102" s="194"/>
      <c r="BH102" s="194"/>
      <c r="BI102" s="194"/>
      <c r="BJ102" s="194"/>
      <c r="BK102" s="194"/>
      <c r="BL102" s="194"/>
      <c r="BM102" s="194"/>
      <c r="BN102" s="194"/>
      <c r="BO102" s="194"/>
      <c r="BP102" s="194"/>
      <c r="BQ102" s="194"/>
      <c r="BR102" s="194"/>
      <c r="BS102" s="194"/>
      <c r="BT102" s="194"/>
      <c r="BU102" s="194"/>
    </row>
    <row r="103" spans="1:105" s="3" customFormat="1" ht="11.25" x14ac:dyDescent="0.2"/>
    <row r="104" spans="1:105" s="3" customFormat="1" ht="11.25" x14ac:dyDescent="0.2">
      <c r="A104" s="116" t="s">
        <v>7</v>
      </c>
      <c r="B104" s="116"/>
      <c r="C104" s="91"/>
      <c r="D104" s="91"/>
      <c r="E104" s="91"/>
      <c r="F104" s="91"/>
      <c r="G104" s="122" t="s">
        <v>7</v>
      </c>
      <c r="H104" s="122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116">
        <v>20</v>
      </c>
      <c r="Y104" s="116"/>
      <c r="Z104" s="116"/>
      <c r="AA104" s="193" t="s">
        <v>118</v>
      </c>
      <c r="AB104" s="193"/>
      <c r="AC104" s="193"/>
      <c r="AD104" s="193"/>
      <c r="AE104" s="122" t="s">
        <v>8</v>
      </c>
      <c r="AF104" s="122"/>
      <c r="AG104" s="122"/>
    </row>
    <row r="105" spans="1:105" ht="3" customHeight="1" x14ac:dyDescent="0.25"/>
  </sheetData>
  <mergeCells count="375">
    <mergeCell ref="E65:Z65"/>
    <mergeCell ref="AA65:AM65"/>
    <mergeCell ref="AN65:AZ65"/>
    <mergeCell ref="BA65:BM65"/>
    <mergeCell ref="BN65:BZ65"/>
    <mergeCell ref="CA65:DA65"/>
    <mergeCell ref="CP96:DA96"/>
    <mergeCell ref="A65:D65"/>
    <mergeCell ref="A66:D66"/>
    <mergeCell ref="AX95:BJ95"/>
    <mergeCell ref="CP95:DA95"/>
    <mergeCell ref="CP94:DA94"/>
    <mergeCell ref="AA77:AV77"/>
    <mergeCell ref="B80:C80"/>
    <mergeCell ref="D80:G80"/>
    <mergeCell ref="H80:I80"/>
    <mergeCell ref="J80:X80"/>
    <mergeCell ref="Y85:AP85"/>
    <mergeCell ref="AR85:BA85"/>
    <mergeCell ref="Y84:AP84"/>
    <mergeCell ref="AR84:BA84"/>
    <mergeCell ref="BC84:BS84"/>
    <mergeCell ref="AA78:AV78"/>
    <mergeCell ref="BK78:CI78"/>
    <mergeCell ref="BK53:CH53"/>
    <mergeCell ref="AS49:BJ49"/>
    <mergeCell ref="A60:DA60"/>
    <mergeCell ref="CI56:DA56"/>
    <mergeCell ref="CI55:DA55"/>
    <mergeCell ref="CI57:DA57"/>
    <mergeCell ref="A64:D64"/>
    <mergeCell ref="E64:Z64"/>
    <mergeCell ref="AA64:AM64"/>
    <mergeCell ref="AN64:AZ64"/>
    <mergeCell ref="BA64:BM64"/>
    <mergeCell ref="BN64:BZ64"/>
    <mergeCell ref="CA64:DA64"/>
    <mergeCell ref="A49:D49"/>
    <mergeCell ref="BK49:CH49"/>
    <mergeCell ref="A53:D53"/>
    <mergeCell ref="E53:AK53"/>
    <mergeCell ref="AL53:AR53"/>
    <mergeCell ref="CI53:DA53"/>
    <mergeCell ref="BK55:CH55"/>
    <mergeCell ref="BK56:CH56"/>
    <mergeCell ref="BK57:CH57"/>
    <mergeCell ref="A62:D63"/>
    <mergeCell ref="A20:DA20"/>
    <mergeCell ref="A21:D23"/>
    <mergeCell ref="A24:D24"/>
    <mergeCell ref="E21:Z23"/>
    <mergeCell ref="AA21:BN21"/>
    <mergeCell ref="BO21:CM23"/>
    <mergeCell ref="CN21:DA23"/>
    <mergeCell ref="AA22:AT22"/>
    <mergeCell ref="AU22:BN22"/>
    <mergeCell ref="AA23:AJ23"/>
    <mergeCell ref="AK23:AT23"/>
    <mergeCell ref="AU23:BD23"/>
    <mergeCell ref="BE23:BN23"/>
    <mergeCell ref="E24:Z24"/>
    <mergeCell ref="AA24:AJ24"/>
    <mergeCell ref="AK24:AT24"/>
    <mergeCell ref="AU24:BD24"/>
    <mergeCell ref="BE24:BN24"/>
    <mergeCell ref="CN24:DA24"/>
    <mergeCell ref="BE101:BU101"/>
    <mergeCell ref="A95:AJ95"/>
    <mergeCell ref="BX94:CO94"/>
    <mergeCell ref="AK95:AW95"/>
    <mergeCell ref="BK95:BW95"/>
    <mergeCell ref="A96:AJ96"/>
    <mergeCell ref="AK96:AW96"/>
    <mergeCell ref="AX96:BJ96"/>
    <mergeCell ref="BK96:BW96"/>
    <mergeCell ref="BX96:CO96"/>
    <mergeCell ref="A94:AJ94"/>
    <mergeCell ref="AK94:AW94"/>
    <mergeCell ref="AX94:BJ94"/>
    <mergeCell ref="BK94:BW94"/>
    <mergeCell ref="BX95:CO95"/>
    <mergeCell ref="CP97:DA97"/>
    <mergeCell ref="AK98:AW98"/>
    <mergeCell ref="BK98:BW98"/>
    <mergeCell ref="CP98:DA98"/>
    <mergeCell ref="AK97:AW97"/>
    <mergeCell ref="BK97:BW97"/>
    <mergeCell ref="BX97:CO97"/>
    <mergeCell ref="BX98:CO98"/>
    <mergeCell ref="A104:B104"/>
    <mergeCell ref="C104:F104"/>
    <mergeCell ref="G104:H104"/>
    <mergeCell ref="BE102:BU102"/>
    <mergeCell ref="I104:W104"/>
    <mergeCell ref="X104:Z104"/>
    <mergeCell ref="AA104:AD104"/>
    <mergeCell ref="A97:AJ97"/>
    <mergeCell ref="A98:AJ98"/>
    <mergeCell ref="AT102:BC102"/>
    <mergeCell ref="AE104:AG104"/>
    <mergeCell ref="AX97:BJ97"/>
    <mergeCell ref="AX98:BJ98"/>
    <mergeCell ref="AA102:AR102"/>
    <mergeCell ref="AA101:AR101"/>
    <mergeCell ref="AT101:BC101"/>
    <mergeCell ref="AA71:AV71"/>
    <mergeCell ref="AW73:BR73"/>
    <mergeCell ref="AW74:BR74"/>
    <mergeCell ref="Y80:AA80"/>
    <mergeCell ref="AB80:AE80"/>
    <mergeCell ref="BC87:BS87"/>
    <mergeCell ref="BU87:BV87"/>
    <mergeCell ref="BU84:BV84"/>
    <mergeCell ref="Y88:AP88"/>
    <mergeCell ref="AR88:BA88"/>
    <mergeCell ref="BC88:BS88"/>
    <mergeCell ref="BO24:CM24"/>
    <mergeCell ref="CI54:DA54"/>
    <mergeCell ref="CI42:DA42"/>
    <mergeCell ref="CI43:DA43"/>
    <mergeCell ref="CI46:DA46"/>
    <mergeCell ref="CI50:DA50"/>
    <mergeCell ref="A90:DA90"/>
    <mergeCell ref="CQ92:DA92"/>
    <mergeCell ref="AB92:BS92"/>
    <mergeCell ref="B69:CZ69"/>
    <mergeCell ref="BW84:BZ84"/>
    <mergeCell ref="CA84:CB84"/>
    <mergeCell ref="CC84:CQ84"/>
    <mergeCell ref="CR84:CT84"/>
    <mergeCell ref="CU84:CX84"/>
    <mergeCell ref="B75:Y75"/>
    <mergeCell ref="AW71:BR71"/>
    <mergeCell ref="BS71:CZ71"/>
    <mergeCell ref="AA72:AV72"/>
    <mergeCell ref="AA75:AV75"/>
    <mergeCell ref="B72:Y72"/>
    <mergeCell ref="B73:Y73"/>
    <mergeCell ref="B74:Y74"/>
    <mergeCell ref="BC85:BS85"/>
    <mergeCell ref="BW87:BZ87"/>
    <mergeCell ref="CA87:CB87"/>
    <mergeCell ref="CC87:CQ87"/>
    <mergeCell ref="CR87:CT87"/>
    <mergeCell ref="Y87:AP87"/>
    <mergeCell ref="AR87:BA87"/>
    <mergeCell ref="BS74:CZ74"/>
    <mergeCell ref="BS75:CZ75"/>
    <mergeCell ref="BS72:CZ72"/>
    <mergeCell ref="AW72:BR72"/>
    <mergeCell ref="AA73:AV73"/>
    <mergeCell ref="AA74:AV74"/>
    <mergeCell ref="AW75:BR75"/>
    <mergeCell ref="BS73:CZ73"/>
    <mergeCell ref="AF80:AH80"/>
    <mergeCell ref="AX77:BI77"/>
    <mergeCell ref="BK77:CI77"/>
    <mergeCell ref="AX78:BI78"/>
    <mergeCell ref="CU87:CX87"/>
    <mergeCell ref="CR12:DA12"/>
    <mergeCell ref="Y17:AM17"/>
    <mergeCell ref="AO17:AZ17"/>
    <mergeCell ref="BB16:BZ16"/>
    <mergeCell ref="BP13:BZ13"/>
    <mergeCell ref="CA13:CG13"/>
    <mergeCell ref="CH13:CQ13"/>
    <mergeCell ref="Y13:AH13"/>
    <mergeCell ref="Y12:AH12"/>
    <mergeCell ref="BP12:BZ12"/>
    <mergeCell ref="CR13:DA13"/>
    <mergeCell ref="CA12:CG12"/>
    <mergeCell ref="CH12:CQ12"/>
    <mergeCell ref="AT12:BD12"/>
    <mergeCell ref="BE12:BO12"/>
    <mergeCell ref="BE14:BO14"/>
    <mergeCell ref="Y16:AS16"/>
    <mergeCell ref="CH14:CQ14"/>
    <mergeCell ref="CR14:DA14"/>
    <mergeCell ref="AI12:AS12"/>
    <mergeCell ref="CA14:CG14"/>
    <mergeCell ref="A18:B18"/>
    <mergeCell ref="C18:F18"/>
    <mergeCell ref="G18:H18"/>
    <mergeCell ref="I18:W18"/>
    <mergeCell ref="X18:Z18"/>
    <mergeCell ref="E13:N13"/>
    <mergeCell ref="O13:X13"/>
    <mergeCell ref="A14:D14"/>
    <mergeCell ref="BP11:BZ11"/>
    <mergeCell ref="CA11:CG11"/>
    <mergeCell ref="CH11:CQ11"/>
    <mergeCell ref="Y10:AH10"/>
    <mergeCell ref="Y11:AH11"/>
    <mergeCell ref="E10:N10"/>
    <mergeCell ref="O10:X10"/>
    <mergeCell ref="AE18:AG18"/>
    <mergeCell ref="E12:N12"/>
    <mergeCell ref="O12:X12"/>
    <mergeCell ref="AA18:AD18"/>
    <mergeCell ref="BB17:BZ17"/>
    <mergeCell ref="AI13:AS13"/>
    <mergeCell ref="AT13:BD13"/>
    <mergeCell ref="BE13:BO13"/>
    <mergeCell ref="BP14:BZ14"/>
    <mergeCell ref="E14:N14"/>
    <mergeCell ref="O14:X14"/>
    <mergeCell ref="Y14:AH14"/>
    <mergeCell ref="AI14:AS14"/>
    <mergeCell ref="AT14:BD14"/>
    <mergeCell ref="CH9:CQ10"/>
    <mergeCell ref="E9:X9"/>
    <mergeCell ref="Y9:CG9"/>
    <mergeCell ref="A45:D45"/>
    <mergeCell ref="E45:AK45"/>
    <mergeCell ref="A30:DA30"/>
    <mergeCell ref="A31:D32"/>
    <mergeCell ref="A37:DA37"/>
    <mergeCell ref="A3:DA3"/>
    <mergeCell ref="A4:DA4"/>
    <mergeCell ref="A8:DA8"/>
    <mergeCell ref="CR9:DA10"/>
    <mergeCell ref="BE10:BO10"/>
    <mergeCell ref="BP10:BZ10"/>
    <mergeCell ref="A6:DA7"/>
    <mergeCell ref="A5:DA5"/>
    <mergeCell ref="CR11:DA11"/>
    <mergeCell ref="BE11:BO11"/>
    <mergeCell ref="A9:D10"/>
    <mergeCell ref="A11:D11"/>
    <mergeCell ref="CA10:CG10"/>
    <mergeCell ref="E11:N11"/>
    <mergeCell ref="AI11:AS11"/>
    <mergeCell ref="O11:X11"/>
    <mergeCell ref="AI10:AS10"/>
    <mergeCell ref="AT10:BD10"/>
    <mergeCell ref="AT11:BD11"/>
    <mergeCell ref="E49:AK49"/>
    <mergeCell ref="A48:D48"/>
    <mergeCell ref="E48:AK48"/>
    <mergeCell ref="BK45:CH45"/>
    <mergeCell ref="CI48:DA48"/>
    <mergeCell ref="CI44:DA44"/>
    <mergeCell ref="CI40:DA41"/>
    <mergeCell ref="A47:D47"/>
    <mergeCell ref="E47:AK47"/>
    <mergeCell ref="A46:D46"/>
    <mergeCell ref="E46:AK46"/>
    <mergeCell ref="AL46:AR46"/>
    <mergeCell ref="A44:D44"/>
    <mergeCell ref="BK46:CH46"/>
    <mergeCell ref="BK47:CH47"/>
    <mergeCell ref="BK48:CH48"/>
    <mergeCell ref="AS44:BJ44"/>
    <mergeCell ref="AS45:BJ45"/>
    <mergeCell ref="AS46:BJ46"/>
    <mergeCell ref="AS47:BJ47"/>
    <mergeCell ref="AS48:BJ48"/>
    <mergeCell ref="A42:D42"/>
    <mergeCell ref="AL43:AR43"/>
    <mergeCell ref="AL40:AR41"/>
    <mergeCell ref="A50:D50"/>
    <mergeCell ref="E50:AK50"/>
    <mergeCell ref="AL50:AR50"/>
    <mergeCell ref="A52:D52"/>
    <mergeCell ref="E52:AK52"/>
    <mergeCell ref="AL52:AR52"/>
    <mergeCell ref="CI52:DA52"/>
    <mergeCell ref="A51:D51"/>
    <mergeCell ref="E51:AK51"/>
    <mergeCell ref="AL51:AR51"/>
    <mergeCell ref="CI51:DA51"/>
    <mergeCell ref="BK52:CH52"/>
    <mergeCell ref="BO27:CM27"/>
    <mergeCell ref="CN27:DA27"/>
    <mergeCell ref="BO25:CM25"/>
    <mergeCell ref="CN25:DA25"/>
    <mergeCell ref="BO26:CM26"/>
    <mergeCell ref="CN26:DA26"/>
    <mergeCell ref="AL45:AR45"/>
    <mergeCell ref="CI45:DA45"/>
    <mergeCell ref="AL49:AR49"/>
    <mergeCell ref="CI49:DA49"/>
    <mergeCell ref="CI47:DA47"/>
    <mergeCell ref="AK25:AT25"/>
    <mergeCell ref="E35:Z35"/>
    <mergeCell ref="AA35:AM35"/>
    <mergeCell ref="AN35:AZ35"/>
    <mergeCell ref="BA35:BN35"/>
    <mergeCell ref="AL42:AR42"/>
    <mergeCell ref="A43:D43"/>
    <mergeCell ref="A40:D41"/>
    <mergeCell ref="AU25:BD25"/>
    <mergeCell ref="BE25:BN25"/>
    <mergeCell ref="E27:Z27"/>
    <mergeCell ref="AA27:AJ27"/>
    <mergeCell ref="AK27:AT27"/>
    <mergeCell ref="AU27:BD27"/>
    <mergeCell ref="BE27:BN27"/>
    <mergeCell ref="E42:AK42"/>
    <mergeCell ref="A25:D25"/>
    <mergeCell ref="A27:D27"/>
    <mergeCell ref="E25:Z25"/>
    <mergeCell ref="AA25:AJ25"/>
    <mergeCell ref="CN34:DA34"/>
    <mergeCell ref="AL44:AR44"/>
    <mergeCell ref="AL48:AR48"/>
    <mergeCell ref="AL47:AR47"/>
    <mergeCell ref="E40:AK41"/>
    <mergeCell ref="E44:AK44"/>
    <mergeCell ref="BK44:CH44"/>
    <mergeCell ref="A26:D26"/>
    <mergeCell ref="E26:Z26"/>
    <mergeCell ref="AA26:AJ26"/>
    <mergeCell ref="AK26:AT26"/>
    <mergeCell ref="AU26:BD26"/>
    <mergeCell ref="BE26:BN26"/>
    <mergeCell ref="E43:AK43"/>
    <mergeCell ref="BK40:CH41"/>
    <mergeCell ref="BK43:CH43"/>
    <mergeCell ref="BK42:CH42"/>
    <mergeCell ref="AS40:BJ41"/>
    <mergeCell ref="AS42:BJ42"/>
    <mergeCell ref="AS43:BJ43"/>
    <mergeCell ref="AN34:AZ34"/>
    <mergeCell ref="BA34:BN34"/>
    <mergeCell ref="BO34:CE34"/>
    <mergeCell ref="CF34:CM34"/>
    <mergeCell ref="A34:D34"/>
    <mergeCell ref="BK50:CH50"/>
    <mergeCell ref="BK51:CH51"/>
    <mergeCell ref="A12:D12"/>
    <mergeCell ref="A13:D13"/>
    <mergeCell ref="CF35:CM35"/>
    <mergeCell ref="CN35:DA35"/>
    <mergeCell ref="E62:Z63"/>
    <mergeCell ref="AA62:AZ62"/>
    <mergeCell ref="BA62:BZ62"/>
    <mergeCell ref="CA62:DA63"/>
    <mergeCell ref="AA63:AM63"/>
    <mergeCell ref="AN63:AZ63"/>
    <mergeCell ref="BA63:BM63"/>
    <mergeCell ref="BN63:BZ63"/>
    <mergeCell ref="CF33:CM33"/>
    <mergeCell ref="CN33:DA33"/>
    <mergeCell ref="E34:Z34"/>
    <mergeCell ref="AA34:AM34"/>
    <mergeCell ref="AS50:BJ50"/>
    <mergeCell ref="AS51:BJ51"/>
    <mergeCell ref="AS52:BJ52"/>
    <mergeCell ref="AS53:BJ53"/>
    <mergeCell ref="BK54:CH54"/>
    <mergeCell ref="E66:Z66"/>
    <mergeCell ref="AA66:AM66"/>
    <mergeCell ref="AN66:AZ66"/>
    <mergeCell ref="BA66:BM66"/>
    <mergeCell ref="BN66:BZ66"/>
    <mergeCell ref="CA66:DA66"/>
    <mergeCell ref="E31:Z32"/>
    <mergeCell ref="AA31:AZ31"/>
    <mergeCell ref="BA31:BN32"/>
    <mergeCell ref="BO31:CM31"/>
    <mergeCell ref="CN31:DA32"/>
    <mergeCell ref="AA32:AM32"/>
    <mergeCell ref="AN32:AZ32"/>
    <mergeCell ref="BO32:CE32"/>
    <mergeCell ref="CF32:CM32"/>
    <mergeCell ref="E33:Z33"/>
    <mergeCell ref="AA33:AM33"/>
    <mergeCell ref="AN33:AZ33"/>
    <mergeCell ref="BA33:BN33"/>
    <mergeCell ref="BO33:CE33"/>
    <mergeCell ref="A39:DA39"/>
    <mergeCell ref="A35:D35"/>
    <mergeCell ref="BO35:CE35"/>
    <mergeCell ref="A33:D33"/>
  </mergeCells>
  <phoneticPr fontId="0" type="noConversion"/>
  <pageMargins left="0.78740157480314965" right="0.11811023622047245" top="0.59055118110236227" bottom="0.39370078740157483" header="0.19685039370078741" footer="0.19685039370078741"/>
  <pageSetup paperSize="9" scale="91" orientation="portrait" r:id="rId1"/>
  <headerFooter alignWithMargins="0"/>
  <rowBreaks count="1" manualBreakCount="1">
    <brk id="57" max="10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02E9C-BB07-41BC-8436-4BF091F539D2}">
  <sheetPr codeName="Лист6">
    <tabColor rgb="FFFFC000"/>
  </sheetPr>
  <dimension ref="A1:E198"/>
  <sheetViews>
    <sheetView workbookViewId="0">
      <selection activeCell="B1" sqref="B1"/>
    </sheetView>
  </sheetViews>
  <sheetFormatPr defaultRowHeight="12.75" x14ac:dyDescent="0.2"/>
  <cols>
    <col min="1" max="1" width="42" customWidth="1"/>
    <col min="2" max="2" width="39.7109375" customWidth="1"/>
  </cols>
  <sheetData>
    <row r="1" spans="1:5" x14ac:dyDescent="0.2">
      <c r="A1" s="247" t="s">
        <v>132</v>
      </c>
      <c r="B1" s="24" t="s">
        <v>133</v>
      </c>
    </row>
    <row r="2" spans="1:5" ht="38.25" x14ac:dyDescent="0.2">
      <c r="A2" s="247"/>
      <c r="B2" s="24" t="s">
        <v>134</v>
      </c>
      <c r="D2" s="60"/>
      <c r="E2" s="60"/>
    </row>
    <row r="3" spans="1:5" x14ac:dyDescent="0.2">
      <c r="A3" s="25" t="s">
        <v>407</v>
      </c>
      <c r="B3" s="24">
        <v>100</v>
      </c>
      <c r="C3" t="s">
        <v>361</v>
      </c>
      <c r="D3" s="60"/>
      <c r="E3" s="60"/>
    </row>
    <row r="4" spans="1:5" x14ac:dyDescent="0.2">
      <c r="A4" s="25" t="s">
        <v>135</v>
      </c>
      <c r="B4" s="24">
        <v>54</v>
      </c>
    </row>
    <row r="5" spans="1:5" x14ac:dyDescent="0.2">
      <c r="A5" s="25" t="s">
        <v>136</v>
      </c>
      <c r="B5" s="24">
        <v>60</v>
      </c>
    </row>
    <row r="6" spans="1:5" x14ac:dyDescent="0.2">
      <c r="A6" s="25" t="s">
        <v>137</v>
      </c>
      <c r="B6" s="24">
        <v>66</v>
      </c>
    </row>
    <row r="7" spans="1:5" x14ac:dyDescent="0.2">
      <c r="A7" s="25" t="s">
        <v>138</v>
      </c>
      <c r="B7" s="24">
        <v>57</v>
      </c>
    </row>
    <row r="8" spans="1:5" x14ac:dyDescent="0.2">
      <c r="A8" s="25" t="s">
        <v>139</v>
      </c>
      <c r="B8" s="24">
        <v>67</v>
      </c>
    </row>
    <row r="9" spans="1:5" x14ac:dyDescent="0.2">
      <c r="A9" s="25" t="s">
        <v>140</v>
      </c>
      <c r="B9" s="24">
        <v>65</v>
      </c>
    </row>
    <row r="10" spans="1:5" x14ac:dyDescent="0.2">
      <c r="A10" s="25" t="s">
        <v>141</v>
      </c>
      <c r="B10" s="24">
        <v>80</v>
      </c>
    </row>
    <row r="11" spans="1:5" x14ac:dyDescent="0.2">
      <c r="A11" s="25" t="s">
        <v>142</v>
      </c>
      <c r="B11" s="24">
        <v>62</v>
      </c>
    </row>
    <row r="12" spans="1:5" x14ac:dyDescent="0.2">
      <c r="A12" s="25" t="s">
        <v>143</v>
      </c>
      <c r="B12" s="24">
        <v>69</v>
      </c>
    </row>
    <row r="13" spans="1:5" x14ac:dyDescent="0.2">
      <c r="A13" s="25" t="s">
        <v>144</v>
      </c>
      <c r="B13" s="24">
        <v>64</v>
      </c>
    </row>
    <row r="14" spans="1:5" x14ac:dyDescent="0.2">
      <c r="A14" s="25" t="s">
        <v>145</v>
      </c>
      <c r="B14" s="24">
        <v>57</v>
      </c>
    </row>
    <row r="15" spans="1:5" x14ac:dyDescent="0.2">
      <c r="A15" s="25" t="s">
        <v>146</v>
      </c>
      <c r="B15" s="24">
        <v>80</v>
      </c>
    </row>
    <row r="16" spans="1:5" x14ac:dyDescent="0.2">
      <c r="A16" s="25" t="s">
        <v>147</v>
      </c>
      <c r="B16" s="24">
        <v>64</v>
      </c>
    </row>
    <row r="17" spans="1:2" x14ac:dyDescent="0.2">
      <c r="A17" s="25" t="s">
        <v>148</v>
      </c>
      <c r="B17" s="24">
        <v>67</v>
      </c>
    </row>
    <row r="18" spans="1:2" x14ac:dyDescent="0.2">
      <c r="A18" s="25" t="s">
        <v>149</v>
      </c>
      <c r="B18" s="24">
        <v>68</v>
      </c>
    </row>
    <row r="19" spans="1:2" x14ac:dyDescent="0.2">
      <c r="A19" s="25" t="s">
        <v>150</v>
      </c>
      <c r="B19" s="24">
        <v>66</v>
      </c>
    </row>
    <row r="20" spans="1:2" x14ac:dyDescent="0.2">
      <c r="A20" s="25" t="s">
        <v>151</v>
      </c>
      <c r="B20" s="24">
        <v>59</v>
      </c>
    </row>
    <row r="21" spans="1:2" x14ac:dyDescent="0.2">
      <c r="A21" s="25" t="s">
        <v>152</v>
      </c>
      <c r="B21" s="24">
        <v>57</v>
      </c>
    </row>
    <row r="22" spans="1:2" x14ac:dyDescent="0.2">
      <c r="A22" s="25" t="s">
        <v>153</v>
      </c>
      <c r="B22" s="24">
        <v>64</v>
      </c>
    </row>
    <row r="23" spans="1:2" x14ac:dyDescent="0.2">
      <c r="A23" s="25" t="s">
        <v>154</v>
      </c>
      <c r="B23" s="24">
        <v>66</v>
      </c>
    </row>
    <row r="24" spans="1:2" x14ac:dyDescent="0.2">
      <c r="A24" s="25" t="s">
        <v>155</v>
      </c>
      <c r="B24" s="24">
        <v>69</v>
      </c>
    </row>
    <row r="25" spans="1:2" x14ac:dyDescent="0.2">
      <c r="A25" s="25" t="s">
        <v>156</v>
      </c>
      <c r="B25" s="24">
        <v>55</v>
      </c>
    </row>
    <row r="26" spans="1:2" x14ac:dyDescent="0.2">
      <c r="A26" s="25" t="s">
        <v>157</v>
      </c>
      <c r="B26" s="24">
        <v>63</v>
      </c>
    </row>
    <row r="27" spans="1:2" x14ac:dyDescent="0.2">
      <c r="A27" s="26" t="s">
        <v>158</v>
      </c>
      <c r="B27" s="24">
        <v>60</v>
      </c>
    </row>
    <row r="28" spans="1:2" x14ac:dyDescent="0.2">
      <c r="A28" s="25" t="s">
        <v>159</v>
      </c>
      <c r="B28" s="24">
        <v>64</v>
      </c>
    </row>
    <row r="29" spans="1:2" x14ac:dyDescent="0.2">
      <c r="A29" s="25" t="s">
        <v>160</v>
      </c>
      <c r="B29" s="24">
        <v>58</v>
      </c>
    </row>
    <row r="30" spans="1:2" x14ac:dyDescent="0.2">
      <c r="A30" s="25" t="s">
        <v>161</v>
      </c>
      <c r="B30" s="24">
        <v>57</v>
      </c>
    </row>
    <row r="31" spans="1:2" x14ac:dyDescent="0.2">
      <c r="A31" s="25" t="s">
        <v>162</v>
      </c>
      <c r="B31" s="24">
        <v>72</v>
      </c>
    </row>
    <row r="32" spans="1:2" x14ac:dyDescent="0.2">
      <c r="A32" s="25" t="s">
        <v>163</v>
      </c>
      <c r="B32" s="24">
        <v>74</v>
      </c>
    </row>
    <row r="33" spans="1:2" x14ac:dyDescent="0.2">
      <c r="A33" s="25" t="s">
        <v>164</v>
      </c>
      <c r="B33" s="24">
        <v>68</v>
      </c>
    </row>
    <row r="34" spans="1:2" x14ac:dyDescent="0.2">
      <c r="A34" s="25" t="s">
        <v>165</v>
      </c>
      <c r="B34" s="24">
        <v>69</v>
      </c>
    </row>
    <row r="35" spans="1:2" x14ac:dyDescent="0.2">
      <c r="A35" s="25" t="s">
        <v>166</v>
      </c>
      <c r="B35" s="24">
        <v>61</v>
      </c>
    </row>
    <row r="36" spans="1:2" x14ac:dyDescent="0.2">
      <c r="A36" s="25" t="s">
        <v>167</v>
      </c>
      <c r="B36" s="24">
        <v>64</v>
      </c>
    </row>
    <row r="37" spans="1:2" x14ac:dyDescent="0.2">
      <c r="A37" s="25" t="s">
        <v>168</v>
      </c>
      <c r="B37" s="24">
        <v>63</v>
      </c>
    </row>
    <row r="38" spans="1:2" x14ac:dyDescent="0.2">
      <c r="A38" s="25" t="s">
        <v>169</v>
      </c>
      <c r="B38" s="24">
        <v>70</v>
      </c>
    </row>
    <row r="39" spans="1:2" x14ac:dyDescent="0.2">
      <c r="A39" s="25" t="s">
        <v>170</v>
      </c>
      <c r="B39" s="24">
        <v>61</v>
      </c>
    </row>
    <row r="40" spans="1:2" x14ac:dyDescent="0.2">
      <c r="A40" s="25" t="s">
        <v>171</v>
      </c>
      <c r="B40" s="24">
        <v>67</v>
      </c>
    </row>
    <row r="41" spans="1:2" x14ac:dyDescent="0.2">
      <c r="A41" s="25" t="s">
        <v>172</v>
      </c>
      <c r="B41" s="24">
        <v>62</v>
      </c>
    </row>
    <row r="42" spans="1:2" x14ac:dyDescent="0.2">
      <c r="A42" s="25" t="s">
        <v>173</v>
      </c>
      <c r="B42" s="24">
        <v>66</v>
      </c>
    </row>
    <row r="43" spans="1:2" x14ac:dyDescent="0.2">
      <c r="A43" s="25" t="s">
        <v>174</v>
      </c>
      <c r="B43" s="24">
        <v>68</v>
      </c>
    </row>
    <row r="44" spans="1:2" x14ac:dyDescent="0.2">
      <c r="A44" s="25" t="s">
        <v>175</v>
      </c>
      <c r="B44" s="24">
        <v>66</v>
      </c>
    </row>
    <row r="45" spans="1:2" x14ac:dyDescent="0.2">
      <c r="A45" s="25" t="s">
        <v>176</v>
      </c>
      <c r="B45" s="24">
        <v>91</v>
      </c>
    </row>
    <row r="46" spans="1:2" x14ac:dyDescent="0.2">
      <c r="A46" s="25" t="s">
        <v>177</v>
      </c>
      <c r="B46" s="24">
        <v>65</v>
      </c>
    </row>
    <row r="47" spans="1:2" x14ac:dyDescent="0.2">
      <c r="A47" s="25" t="s">
        <v>178</v>
      </c>
      <c r="B47" s="24">
        <v>69</v>
      </c>
    </row>
    <row r="48" spans="1:2" x14ac:dyDescent="0.2">
      <c r="A48" s="25" t="s">
        <v>179</v>
      </c>
      <c r="B48" s="24">
        <v>75</v>
      </c>
    </row>
    <row r="49" spans="1:2" x14ac:dyDescent="0.2">
      <c r="A49" s="25" t="s">
        <v>180</v>
      </c>
      <c r="B49" s="24">
        <v>92</v>
      </c>
    </row>
    <row r="50" spans="1:2" x14ac:dyDescent="0.2">
      <c r="A50" s="25" t="s">
        <v>181</v>
      </c>
      <c r="B50" s="24">
        <v>58</v>
      </c>
    </row>
    <row r="51" spans="1:2" x14ac:dyDescent="0.2">
      <c r="A51" s="25" t="s">
        <v>182</v>
      </c>
      <c r="B51" s="24">
        <v>54</v>
      </c>
    </row>
    <row r="52" spans="1:2" x14ac:dyDescent="0.2">
      <c r="A52" s="25" t="s">
        <v>183</v>
      </c>
      <c r="B52" s="24">
        <v>70</v>
      </c>
    </row>
    <row r="53" spans="1:2" x14ac:dyDescent="0.2">
      <c r="A53" s="25" t="s">
        <v>184</v>
      </c>
      <c r="B53" s="24">
        <v>75</v>
      </c>
    </row>
    <row r="54" spans="1:2" x14ac:dyDescent="0.2">
      <c r="A54" s="25" t="s">
        <v>185</v>
      </c>
      <c r="B54" s="24">
        <v>69</v>
      </c>
    </row>
    <row r="55" spans="1:2" x14ac:dyDescent="0.2">
      <c r="A55" s="25" t="s">
        <v>186</v>
      </c>
      <c r="B55" s="24">
        <v>59</v>
      </c>
    </row>
    <row r="56" spans="1:2" x14ac:dyDescent="0.2">
      <c r="A56" s="25" t="s">
        <v>187</v>
      </c>
      <c r="B56" s="24">
        <v>60</v>
      </c>
    </row>
    <row r="57" spans="1:2" x14ac:dyDescent="0.2">
      <c r="A57" s="25" t="s">
        <v>188</v>
      </c>
      <c r="B57" s="24">
        <v>68</v>
      </c>
    </row>
    <row r="58" spans="1:2" x14ac:dyDescent="0.2">
      <c r="A58" s="25" t="s">
        <v>189</v>
      </c>
      <c r="B58" s="24">
        <v>65</v>
      </c>
    </row>
    <row r="59" spans="1:2" x14ac:dyDescent="0.2">
      <c r="A59" s="25" t="s">
        <v>190</v>
      </c>
      <c r="B59" s="24">
        <v>57</v>
      </c>
    </row>
    <row r="60" spans="1:2" x14ac:dyDescent="0.2">
      <c r="A60" s="25" t="s">
        <v>191</v>
      </c>
      <c r="B60" s="24">
        <v>70</v>
      </c>
    </row>
    <row r="61" spans="1:2" x14ac:dyDescent="0.2">
      <c r="A61" s="25" t="s">
        <v>119</v>
      </c>
      <c r="B61" s="24">
        <v>62</v>
      </c>
    </row>
    <row r="62" spans="1:2" x14ac:dyDescent="0.2">
      <c r="A62" s="25" t="s">
        <v>192</v>
      </c>
      <c r="B62" s="24">
        <v>69</v>
      </c>
    </row>
    <row r="63" spans="1:2" x14ac:dyDescent="0.2">
      <c r="A63" s="25" t="s">
        <v>193</v>
      </c>
      <c r="B63" s="24">
        <v>62</v>
      </c>
    </row>
    <row r="64" spans="1:2" x14ac:dyDescent="0.2">
      <c r="A64" s="25" t="s">
        <v>194</v>
      </c>
      <c r="B64" s="24">
        <v>81</v>
      </c>
    </row>
    <row r="65" spans="1:2" x14ac:dyDescent="0.2">
      <c r="A65" s="25" t="s">
        <v>195</v>
      </c>
      <c r="B65" s="24">
        <v>62</v>
      </c>
    </row>
    <row r="66" spans="1:2" x14ac:dyDescent="0.2">
      <c r="A66" s="25" t="s">
        <v>196</v>
      </c>
      <c r="B66" s="24">
        <v>65</v>
      </c>
    </row>
    <row r="67" spans="1:2" x14ac:dyDescent="0.2">
      <c r="A67" s="25" t="s">
        <v>197</v>
      </c>
      <c r="B67" s="24">
        <v>70</v>
      </c>
    </row>
    <row r="68" spans="1:2" x14ac:dyDescent="0.2">
      <c r="A68" s="25" t="s">
        <v>198</v>
      </c>
      <c r="B68" s="24">
        <v>62</v>
      </c>
    </row>
    <row r="69" spans="1:2" x14ac:dyDescent="0.2">
      <c r="A69" s="25" t="s">
        <v>199</v>
      </c>
      <c r="B69" s="24">
        <v>65</v>
      </c>
    </row>
    <row r="70" spans="1:2" x14ac:dyDescent="0.2">
      <c r="A70" s="25" t="s">
        <v>200</v>
      </c>
      <c r="B70" s="24">
        <v>66</v>
      </c>
    </row>
    <row r="71" spans="1:2" x14ac:dyDescent="0.2">
      <c r="A71" s="25" t="s">
        <v>201</v>
      </c>
      <c r="B71" s="24">
        <v>64</v>
      </c>
    </row>
    <row r="72" spans="1:2" x14ac:dyDescent="0.2">
      <c r="A72" s="25" t="s">
        <v>202</v>
      </c>
      <c r="B72" s="24">
        <v>55</v>
      </c>
    </row>
    <row r="73" spans="1:2" x14ac:dyDescent="0.2">
      <c r="A73" s="25" t="s">
        <v>203</v>
      </c>
      <c r="B73" s="24">
        <v>69</v>
      </c>
    </row>
    <row r="74" spans="1:2" x14ac:dyDescent="0.2">
      <c r="A74" s="25" t="s">
        <v>204</v>
      </c>
      <c r="B74" s="24">
        <v>68</v>
      </c>
    </row>
    <row r="75" spans="1:2" x14ac:dyDescent="0.2">
      <c r="A75" s="25" t="s">
        <v>205</v>
      </c>
      <c r="B75" s="24">
        <v>69</v>
      </c>
    </row>
    <row r="76" spans="1:2" x14ac:dyDescent="0.2">
      <c r="A76" s="25" t="s">
        <v>206</v>
      </c>
      <c r="B76" s="24">
        <v>62</v>
      </c>
    </row>
    <row r="77" spans="1:2" x14ac:dyDescent="0.2">
      <c r="A77" s="25" t="s">
        <v>207</v>
      </c>
      <c r="B77" s="24">
        <v>58</v>
      </c>
    </row>
    <row r="78" spans="1:2" x14ac:dyDescent="0.2">
      <c r="A78" s="25" t="s">
        <v>208</v>
      </c>
      <c r="B78" s="24">
        <v>66</v>
      </c>
    </row>
    <row r="79" spans="1:2" x14ac:dyDescent="0.2">
      <c r="A79" s="25" t="s">
        <v>209</v>
      </c>
      <c r="B79" s="24">
        <v>59</v>
      </c>
    </row>
    <row r="80" spans="1:2" x14ac:dyDescent="0.2">
      <c r="A80" s="25" t="s">
        <v>210</v>
      </c>
      <c r="B80" s="24">
        <v>56</v>
      </c>
    </row>
    <row r="81" spans="1:2" x14ac:dyDescent="0.2">
      <c r="A81" s="25" t="s">
        <v>211</v>
      </c>
      <c r="B81" s="24">
        <v>75</v>
      </c>
    </row>
    <row r="82" spans="1:2" x14ac:dyDescent="0.2">
      <c r="A82" s="25" t="s">
        <v>212</v>
      </c>
      <c r="B82" s="24">
        <v>67</v>
      </c>
    </row>
    <row r="83" spans="1:2" x14ac:dyDescent="0.2">
      <c r="A83" s="25" t="s">
        <v>213</v>
      </c>
      <c r="B83" s="24">
        <v>67</v>
      </c>
    </row>
    <row r="84" spans="1:2" x14ac:dyDescent="0.2">
      <c r="A84" s="25" t="s">
        <v>214</v>
      </c>
      <c r="B84" s="24">
        <v>67</v>
      </c>
    </row>
    <row r="85" spans="1:2" x14ac:dyDescent="0.2">
      <c r="A85" s="25" t="s">
        <v>215</v>
      </c>
      <c r="B85" s="24">
        <v>65</v>
      </c>
    </row>
    <row r="86" spans="1:2" x14ac:dyDescent="0.2">
      <c r="A86" s="25" t="s">
        <v>216</v>
      </c>
      <c r="B86" s="24">
        <v>86</v>
      </c>
    </row>
    <row r="87" spans="1:2" x14ac:dyDescent="0.2">
      <c r="A87" s="25" t="s">
        <v>217</v>
      </c>
      <c r="B87" s="24">
        <v>85</v>
      </c>
    </row>
    <row r="88" spans="1:2" x14ac:dyDescent="0.2">
      <c r="A88" s="25" t="s">
        <v>218</v>
      </c>
      <c r="B88" s="24">
        <v>76</v>
      </c>
    </row>
    <row r="89" spans="1:2" ht="25.5" x14ac:dyDescent="0.2">
      <c r="A89" s="25" t="s">
        <v>219</v>
      </c>
      <c r="B89" s="24">
        <v>65</v>
      </c>
    </row>
    <row r="90" spans="1:2" x14ac:dyDescent="0.2">
      <c r="A90" s="25" t="s">
        <v>220</v>
      </c>
      <c r="B90" s="24">
        <v>66</v>
      </c>
    </row>
    <row r="91" spans="1:2" x14ac:dyDescent="0.2">
      <c r="A91" s="25" t="s">
        <v>221</v>
      </c>
      <c r="B91" s="24">
        <v>63</v>
      </c>
    </row>
    <row r="92" spans="1:2" x14ac:dyDescent="0.2">
      <c r="A92" s="25" t="s">
        <v>222</v>
      </c>
      <c r="B92" s="24">
        <v>74</v>
      </c>
    </row>
    <row r="93" spans="1:2" x14ac:dyDescent="0.2">
      <c r="A93" s="25" t="s">
        <v>223</v>
      </c>
      <c r="B93" s="24">
        <v>65</v>
      </c>
    </row>
    <row r="94" spans="1:2" x14ac:dyDescent="0.2">
      <c r="A94" s="25" t="s">
        <v>224</v>
      </c>
      <c r="B94" s="24">
        <v>59</v>
      </c>
    </row>
    <row r="95" spans="1:2" x14ac:dyDescent="0.2">
      <c r="A95" s="25" t="s">
        <v>225</v>
      </c>
      <c r="B95" s="24">
        <v>64</v>
      </c>
    </row>
    <row r="96" spans="1:2" x14ac:dyDescent="0.2">
      <c r="A96" s="25" t="s">
        <v>226</v>
      </c>
      <c r="B96" s="24">
        <v>55</v>
      </c>
    </row>
    <row r="97" spans="1:2" x14ac:dyDescent="0.2">
      <c r="A97" s="25" t="s">
        <v>227</v>
      </c>
      <c r="B97" s="24">
        <v>61</v>
      </c>
    </row>
    <row r="98" spans="1:2" x14ac:dyDescent="0.2">
      <c r="A98" s="25" t="s">
        <v>228</v>
      </c>
      <c r="B98" s="24">
        <v>78</v>
      </c>
    </row>
    <row r="99" spans="1:2" x14ac:dyDescent="0.2">
      <c r="A99" s="25" t="s">
        <v>229</v>
      </c>
      <c r="B99" s="24">
        <v>73</v>
      </c>
    </row>
    <row r="100" spans="1:2" x14ac:dyDescent="0.2">
      <c r="A100" s="25" t="s">
        <v>230</v>
      </c>
      <c r="B100" s="24">
        <v>70</v>
      </c>
    </row>
    <row r="101" spans="1:2" x14ac:dyDescent="0.2">
      <c r="A101" s="25" t="s">
        <v>231</v>
      </c>
      <c r="B101" s="24">
        <v>57</v>
      </c>
    </row>
    <row r="102" spans="1:2" x14ac:dyDescent="0.2">
      <c r="A102" s="25" t="s">
        <v>232</v>
      </c>
      <c r="B102" s="24">
        <v>71</v>
      </c>
    </row>
    <row r="103" spans="1:2" x14ac:dyDescent="0.2">
      <c r="A103" s="25" t="s">
        <v>233</v>
      </c>
      <c r="B103" s="24">
        <v>61</v>
      </c>
    </row>
    <row r="104" spans="1:2" x14ac:dyDescent="0.2">
      <c r="A104" s="25" t="s">
        <v>234</v>
      </c>
      <c r="B104" s="24">
        <v>63</v>
      </c>
    </row>
    <row r="105" spans="1:2" x14ac:dyDescent="0.2">
      <c r="A105" s="25" t="s">
        <v>235</v>
      </c>
      <c r="B105" s="24">
        <v>67</v>
      </c>
    </row>
    <row r="106" spans="1:2" x14ac:dyDescent="0.2">
      <c r="A106" s="25" t="s">
        <v>236</v>
      </c>
      <c r="B106" s="24">
        <v>64</v>
      </c>
    </row>
    <row r="107" spans="1:2" x14ac:dyDescent="0.2">
      <c r="A107" s="25" t="s">
        <v>237</v>
      </c>
      <c r="B107" s="24">
        <v>67</v>
      </c>
    </row>
    <row r="108" spans="1:2" x14ac:dyDescent="0.2">
      <c r="A108" s="25" t="s">
        <v>238</v>
      </c>
      <c r="B108" s="24">
        <v>60</v>
      </c>
    </row>
    <row r="109" spans="1:2" x14ac:dyDescent="0.2">
      <c r="A109" s="25" t="s">
        <v>239</v>
      </c>
      <c r="B109" s="24">
        <v>66</v>
      </c>
    </row>
    <row r="110" spans="1:2" x14ac:dyDescent="0.2">
      <c r="A110" s="25" t="s">
        <v>240</v>
      </c>
      <c r="B110" s="24">
        <v>60</v>
      </c>
    </row>
    <row r="111" spans="1:2" x14ac:dyDescent="0.2">
      <c r="A111" s="25" t="s">
        <v>241</v>
      </c>
      <c r="B111" s="24">
        <v>70</v>
      </c>
    </row>
    <row r="112" spans="1:2" x14ac:dyDescent="0.2">
      <c r="A112" s="25" t="s">
        <v>242</v>
      </c>
      <c r="B112" s="24">
        <v>67</v>
      </c>
    </row>
    <row r="113" spans="1:2" x14ac:dyDescent="0.2">
      <c r="A113" s="25" t="s">
        <v>243</v>
      </c>
      <c r="B113" s="24">
        <v>61</v>
      </c>
    </row>
    <row r="114" spans="1:2" x14ac:dyDescent="0.2">
      <c r="A114" s="25" t="s">
        <v>244</v>
      </c>
      <c r="B114" s="24">
        <v>58</v>
      </c>
    </row>
    <row r="115" spans="1:2" x14ac:dyDescent="0.2">
      <c r="A115" s="25" t="s">
        <v>245</v>
      </c>
      <c r="B115" s="24">
        <v>64</v>
      </c>
    </row>
    <row r="116" spans="1:2" x14ac:dyDescent="0.2">
      <c r="A116" s="25" t="s">
        <v>246</v>
      </c>
      <c r="B116" s="24">
        <v>68</v>
      </c>
    </row>
    <row r="117" spans="1:2" x14ac:dyDescent="0.2">
      <c r="A117" s="25" t="s">
        <v>247</v>
      </c>
      <c r="B117" s="24">
        <v>53</v>
      </c>
    </row>
    <row r="118" spans="1:2" x14ac:dyDescent="0.2">
      <c r="A118" s="25" t="s">
        <v>248</v>
      </c>
      <c r="B118" s="24">
        <v>65</v>
      </c>
    </row>
    <row r="119" spans="1:2" x14ac:dyDescent="0.2">
      <c r="A119" s="25" t="s">
        <v>249</v>
      </c>
      <c r="B119" s="24">
        <v>59</v>
      </c>
    </row>
    <row r="120" spans="1:2" x14ac:dyDescent="0.2">
      <c r="A120" s="25" t="s">
        <v>250</v>
      </c>
      <c r="B120" s="24">
        <v>65</v>
      </c>
    </row>
    <row r="121" spans="1:2" x14ac:dyDescent="0.2">
      <c r="A121" s="25" t="s">
        <v>251</v>
      </c>
      <c r="B121" s="24">
        <v>61</v>
      </c>
    </row>
    <row r="122" spans="1:2" x14ac:dyDescent="0.2">
      <c r="A122" s="25" t="s">
        <v>252</v>
      </c>
      <c r="B122" s="24">
        <v>60</v>
      </c>
    </row>
    <row r="123" spans="1:2" x14ac:dyDescent="0.2">
      <c r="A123" s="25" t="s">
        <v>253</v>
      </c>
      <c r="B123" s="24">
        <v>65</v>
      </c>
    </row>
    <row r="124" spans="1:2" x14ac:dyDescent="0.2">
      <c r="A124" s="25" t="s">
        <v>254</v>
      </c>
      <c r="B124" s="24">
        <v>78</v>
      </c>
    </row>
    <row r="125" spans="1:2" x14ac:dyDescent="0.2">
      <c r="A125" s="25" t="s">
        <v>255</v>
      </c>
      <c r="B125" s="24">
        <v>72</v>
      </c>
    </row>
    <row r="126" spans="1:2" x14ac:dyDescent="0.2">
      <c r="A126" s="25" t="s">
        <v>256</v>
      </c>
      <c r="B126" s="24">
        <v>65</v>
      </c>
    </row>
    <row r="127" spans="1:2" x14ac:dyDescent="0.2">
      <c r="A127" s="25" t="s">
        <v>257</v>
      </c>
      <c r="B127" s="24">
        <v>68</v>
      </c>
    </row>
    <row r="128" spans="1:2" x14ac:dyDescent="0.2">
      <c r="A128" s="25" t="s">
        <v>258</v>
      </c>
      <c r="B128" s="24">
        <v>65</v>
      </c>
    </row>
    <row r="129" spans="1:2" x14ac:dyDescent="0.2">
      <c r="A129" s="25" t="s">
        <v>259</v>
      </c>
      <c r="B129" s="24">
        <v>60</v>
      </c>
    </row>
    <row r="130" spans="1:2" x14ac:dyDescent="0.2">
      <c r="A130" s="25" t="s">
        <v>260</v>
      </c>
      <c r="B130" s="24">
        <v>79</v>
      </c>
    </row>
    <row r="131" spans="1:2" x14ac:dyDescent="0.2">
      <c r="A131" s="25" t="s">
        <v>261</v>
      </c>
      <c r="B131" s="24">
        <v>60</v>
      </c>
    </row>
    <row r="132" spans="1:2" x14ac:dyDescent="0.2">
      <c r="A132" s="25" t="s">
        <v>262</v>
      </c>
      <c r="B132" s="24">
        <v>62</v>
      </c>
    </row>
    <row r="133" spans="1:2" x14ac:dyDescent="0.2">
      <c r="A133" s="25" t="s">
        <v>263</v>
      </c>
      <c r="B133" s="24">
        <v>69</v>
      </c>
    </row>
    <row r="134" spans="1:2" x14ac:dyDescent="0.2">
      <c r="A134" s="25" t="s">
        <v>264</v>
      </c>
      <c r="B134" s="24">
        <v>63</v>
      </c>
    </row>
    <row r="135" spans="1:2" x14ac:dyDescent="0.2">
      <c r="A135" s="25" t="s">
        <v>265</v>
      </c>
      <c r="B135" s="24">
        <v>70</v>
      </c>
    </row>
    <row r="136" spans="1:2" x14ac:dyDescent="0.2">
      <c r="A136" s="25" t="s">
        <v>266</v>
      </c>
      <c r="B136" s="24">
        <v>64</v>
      </c>
    </row>
    <row r="137" spans="1:2" x14ac:dyDescent="0.2">
      <c r="A137" s="26" t="s">
        <v>267</v>
      </c>
      <c r="B137" s="24">
        <v>68</v>
      </c>
    </row>
    <row r="138" spans="1:2" x14ac:dyDescent="0.2">
      <c r="A138" s="25" t="s">
        <v>268</v>
      </c>
      <c r="B138" s="24">
        <v>57</v>
      </c>
    </row>
    <row r="139" spans="1:2" x14ac:dyDescent="0.2">
      <c r="A139" s="25" t="s">
        <v>269</v>
      </c>
      <c r="B139" s="24">
        <v>63</v>
      </c>
    </row>
    <row r="140" spans="1:2" x14ac:dyDescent="0.2">
      <c r="A140" s="25" t="s">
        <v>270</v>
      </c>
      <c r="B140" s="24">
        <v>56</v>
      </c>
    </row>
    <row r="141" spans="1:2" x14ac:dyDescent="0.2">
      <c r="A141" s="25" t="s">
        <v>271</v>
      </c>
      <c r="B141" s="24">
        <v>61</v>
      </c>
    </row>
    <row r="142" spans="1:2" x14ac:dyDescent="0.2">
      <c r="A142" s="25" t="s">
        <v>272</v>
      </c>
      <c r="B142" s="24">
        <v>72</v>
      </c>
    </row>
    <row r="143" spans="1:2" x14ac:dyDescent="0.2">
      <c r="A143" s="25" t="s">
        <v>273</v>
      </c>
      <c r="B143" s="24">
        <v>72</v>
      </c>
    </row>
    <row r="144" spans="1:2" x14ac:dyDescent="0.2">
      <c r="A144" s="25" t="s">
        <v>274</v>
      </c>
      <c r="B144" s="24">
        <v>56</v>
      </c>
    </row>
    <row r="145" spans="1:2" x14ac:dyDescent="0.2">
      <c r="A145" s="25" t="s">
        <v>275</v>
      </c>
      <c r="B145" s="24">
        <v>68</v>
      </c>
    </row>
    <row r="146" spans="1:2" x14ac:dyDescent="0.2">
      <c r="A146" s="25" t="s">
        <v>276</v>
      </c>
      <c r="B146" s="24">
        <v>64</v>
      </c>
    </row>
    <row r="147" spans="1:2" x14ac:dyDescent="0.2">
      <c r="A147" s="25" t="s">
        <v>277</v>
      </c>
      <c r="B147" s="24">
        <v>65</v>
      </c>
    </row>
    <row r="148" spans="1:2" x14ac:dyDescent="0.2">
      <c r="A148" s="25" t="s">
        <v>278</v>
      </c>
      <c r="B148" s="24">
        <v>74</v>
      </c>
    </row>
    <row r="149" spans="1:2" x14ac:dyDescent="0.2">
      <c r="A149" s="25" t="s">
        <v>279</v>
      </c>
      <c r="B149" s="24">
        <v>64</v>
      </c>
    </row>
    <row r="150" spans="1:2" x14ac:dyDescent="0.2">
      <c r="A150" s="25" t="s">
        <v>280</v>
      </c>
      <c r="B150" s="24">
        <v>65</v>
      </c>
    </row>
    <row r="151" spans="1:2" x14ac:dyDescent="0.2">
      <c r="A151" s="25" t="s">
        <v>281</v>
      </c>
      <c r="B151" s="24">
        <v>71</v>
      </c>
    </row>
    <row r="152" spans="1:2" x14ac:dyDescent="0.2">
      <c r="A152" s="25" t="s">
        <v>282</v>
      </c>
      <c r="B152" s="24">
        <v>70</v>
      </c>
    </row>
    <row r="153" spans="1:2" x14ac:dyDescent="0.2">
      <c r="A153" s="25" t="s">
        <v>283</v>
      </c>
      <c r="B153" s="24">
        <v>69</v>
      </c>
    </row>
    <row r="154" spans="1:2" x14ac:dyDescent="0.2">
      <c r="A154" s="25" t="s">
        <v>284</v>
      </c>
      <c r="B154" s="24">
        <v>60</v>
      </c>
    </row>
    <row r="155" spans="1:2" x14ac:dyDescent="0.2">
      <c r="A155" s="25" t="s">
        <v>285</v>
      </c>
      <c r="B155" s="24">
        <v>61</v>
      </c>
    </row>
    <row r="156" spans="1:2" x14ac:dyDescent="0.2">
      <c r="A156" s="25" t="s">
        <v>286</v>
      </c>
      <c r="B156" s="24">
        <v>62</v>
      </c>
    </row>
    <row r="157" spans="1:2" x14ac:dyDescent="0.2">
      <c r="A157" s="25" t="s">
        <v>287</v>
      </c>
      <c r="B157" s="24">
        <v>59</v>
      </c>
    </row>
    <row r="158" spans="1:2" x14ac:dyDescent="0.2">
      <c r="A158" s="25" t="s">
        <v>288</v>
      </c>
      <c r="B158" s="24">
        <v>57</v>
      </c>
    </row>
    <row r="159" spans="1:2" x14ac:dyDescent="0.2">
      <c r="A159" s="25" t="s">
        <v>289</v>
      </c>
      <c r="B159" s="24">
        <v>56</v>
      </c>
    </row>
    <row r="160" spans="1:2" x14ac:dyDescent="0.2">
      <c r="A160" s="25" t="s">
        <v>290</v>
      </c>
      <c r="B160" s="24">
        <v>70</v>
      </c>
    </row>
    <row r="161" spans="1:2" x14ac:dyDescent="0.2">
      <c r="A161" s="25" t="s">
        <v>291</v>
      </c>
      <c r="B161" s="24">
        <v>78</v>
      </c>
    </row>
    <row r="162" spans="1:2" x14ac:dyDescent="0.2">
      <c r="A162" s="25" t="s">
        <v>292</v>
      </c>
      <c r="B162" s="24">
        <v>69</v>
      </c>
    </row>
    <row r="163" spans="1:2" x14ac:dyDescent="0.2">
      <c r="A163" s="25" t="s">
        <v>293</v>
      </c>
      <c r="B163" s="24">
        <v>72</v>
      </c>
    </row>
    <row r="164" spans="1:2" x14ac:dyDescent="0.2">
      <c r="A164" s="25" t="s">
        <v>294</v>
      </c>
      <c r="B164" s="24">
        <v>69</v>
      </c>
    </row>
    <row r="165" spans="1:2" x14ac:dyDescent="0.2">
      <c r="A165" s="25" t="s">
        <v>295</v>
      </c>
      <c r="B165" s="24">
        <v>60</v>
      </c>
    </row>
    <row r="166" spans="1:2" x14ac:dyDescent="0.2">
      <c r="A166" s="25" t="s">
        <v>296</v>
      </c>
      <c r="B166" s="24">
        <v>58</v>
      </c>
    </row>
    <row r="167" spans="1:2" x14ac:dyDescent="0.2">
      <c r="A167" s="25" t="s">
        <v>297</v>
      </c>
      <c r="B167" s="24">
        <v>66</v>
      </c>
    </row>
    <row r="168" spans="1:2" x14ac:dyDescent="0.2">
      <c r="A168" s="25" t="s">
        <v>298</v>
      </c>
      <c r="B168" s="24">
        <v>65</v>
      </c>
    </row>
    <row r="169" spans="1:2" x14ac:dyDescent="0.2">
      <c r="A169" s="25" t="s">
        <v>299</v>
      </c>
      <c r="B169" s="24">
        <v>54</v>
      </c>
    </row>
    <row r="170" spans="1:2" x14ac:dyDescent="0.2">
      <c r="A170" s="25" t="s">
        <v>300</v>
      </c>
      <c r="B170" s="24">
        <v>68</v>
      </c>
    </row>
    <row r="171" spans="1:2" x14ac:dyDescent="0.2">
      <c r="A171" s="25" t="s">
        <v>301</v>
      </c>
      <c r="B171" s="24">
        <v>60</v>
      </c>
    </row>
    <row r="172" spans="1:2" x14ac:dyDescent="0.2">
      <c r="A172" s="25" t="s">
        <v>302</v>
      </c>
      <c r="B172" s="24">
        <v>65</v>
      </c>
    </row>
    <row r="173" spans="1:2" x14ac:dyDescent="0.2">
      <c r="A173" s="25" t="s">
        <v>303</v>
      </c>
      <c r="B173" s="24">
        <v>64</v>
      </c>
    </row>
    <row r="174" spans="1:2" x14ac:dyDescent="0.2">
      <c r="A174" s="25" t="s">
        <v>304</v>
      </c>
      <c r="B174" s="24">
        <v>65</v>
      </c>
    </row>
    <row r="175" spans="1:2" x14ac:dyDescent="0.2">
      <c r="A175" s="25" t="s">
        <v>305</v>
      </c>
      <c r="B175" s="24">
        <v>59</v>
      </c>
    </row>
    <row r="176" spans="1:2" x14ac:dyDescent="0.2">
      <c r="A176" s="25" t="s">
        <v>306</v>
      </c>
      <c r="B176" s="24">
        <v>53</v>
      </c>
    </row>
    <row r="177" spans="1:2" x14ac:dyDescent="0.2">
      <c r="A177" s="25" t="s">
        <v>307</v>
      </c>
      <c r="B177" s="24">
        <v>60</v>
      </c>
    </row>
    <row r="178" spans="1:2" x14ac:dyDescent="0.2">
      <c r="A178" s="25" t="s">
        <v>308</v>
      </c>
      <c r="B178" s="24">
        <v>61</v>
      </c>
    </row>
    <row r="179" spans="1:2" x14ac:dyDescent="0.2">
      <c r="A179" s="25" t="s">
        <v>309</v>
      </c>
      <c r="B179" s="24">
        <v>63</v>
      </c>
    </row>
    <row r="180" spans="1:2" x14ac:dyDescent="0.2">
      <c r="A180" s="25" t="s">
        <v>310</v>
      </c>
      <c r="B180" s="24">
        <v>62</v>
      </c>
    </row>
    <row r="181" spans="1:2" x14ac:dyDescent="0.2">
      <c r="A181" s="25" t="s">
        <v>311</v>
      </c>
      <c r="B181" s="24">
        <v>65</v>
      </c>
    </row>
    <row r="182" spans="1:2" x14ac:dyDescent="0.2">
      <c r="A182" s="25" t="s">
        <v>312</v>
      </c>
      <c r="B182" s="24">
        <v>63</v>
      </c>
    </row>
    <row r="183" spans="1:2" x14ac:dyDescent="0.2">
      <c r="A183" s="25" t="s">
        <v>313</v>
      </c>
      <c r="B183" s="24">
        <v>90</v>
      </c>
    </row>
    <row r="184" spans="1:2" x14ac:dyDescent="0.2">
      <c r="A184" s="25" t="s">
        <v>314</v>
      </c>
      <c r="B184" s="24">
        <v>95</v>
      </c>
    </row>
    <row r="185" spans="1:2" x14ac:dyDescent="0.2">
      <c r="A185" s="25" t="s">
        <v>315</v>
      </c>
      <c r="B185" s="24">
        <v>60</v>
      </c>
    </row>
    <row r="186" spans="1:2" x14ac:dyDescent="0.2">
      <c r="A186" s="25" t="s">
        <v>316</v>
      </c>
      <c r="B186" s="24">
        <v>63</v>
      </c>
    </row>
    <row r="187" spans="1:2" x14ac:dyDescent="0.2">
      <c r="A187" s="25" t="s">
        <v>317</v>
      </c>
      <c r="B187" s="24">
        <v>71</v>
      </c>
    </row>
    <row r="188" spans="1:2" x14ac:dyDescent="0.2">
      <c r="A188" s="25" t="s">
        <v>318</v>
      </c>
      <c r="B188" s="24">
        <v>65</v>
      </c>
    </row>
    <row r="189" spans="1:2" x14ac:dyDescent="0.2">
      <c r="A189" s="25" t="s">
        <v>319</v>
      </c>
      <c r="B189" s="24">
        <v>62</v>
      </c>
    </row>
    <row r="190" spans="1:2" x14ac:dyDescent="0.2">
      <c r="A190" s="25" t="s">
        <v>320</v>
      </c>
      <c r="B190" s="24">
        <v>67</v>
      </c>
    </row>
    <row r="191" spans="1:2" x14ac:dyDescent="0.2">
      <c r="A191" s="25" t="s">
        <v>321</v>
      </c>
      <c r="B191" s="24">
        <v>79</v>
      </c>
    </row>
    <row r="192" spans="1:2" x14ac:dyDescent="0.2">
      <c r="A192" s="25" t="s">
        <v>322</v>
      </c>
      <c r="B192" s="24">
        <v>68</v>
      </c>
    </row>
    <row r="193" spans="1:2" x14ac:dyDescent="0.2">
      <c r="A193" s="25" t="s">
        <v>323</v>
      </c>
      <c r="B193" s="24">
        <v>55</v>
      </c>
    </row>
    <row r="194" spans="1:2" x14ac:dyDescent="0.2">
      <c r="A194" s="25" t="s">
        <v>324</v>
      </c>
      <c r="B194" s="24">
        <v>70</v>
      </c>
    </row>
    <row r="195" spans="1:2" x14ac:dyDescent="0.2">
      <c r="A195" s="25" t="s">
        <v>325</v>
      </c>
      <c r="B195" s="24">
        <v>54</v>
      </c>
    </row>
    <row r="196" spans="1:2" x14ac:dyDescent="0.2">
      <c r="A196" s="25" t="s">
        <v>326</v>
      </c>
      <c r="B196" s="24">
        <v>58</v>
      </c>
    </row>
    <row r="197" spans="1:2" x14ac:dyDescent="0.2">
      <c r="A197" s="25" t="s">
        <v>327</v>
      </c>
      <c r="B197" s="24">
        <v>69</v>
      </c>
    </row>
    <row r="198" spans="1:2" x14ac:dyDescent="0.2">
      <c r="A198" s="25" t="s">
        <v>328</v>
      </c>
      <c r="B198" s="24">
        <v>83</v>
      </c>
    </row>
  </sheetData>
  <mergeCells count="1">
    <mergeCell ref="A1:A2"/>
  </mergeCells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F7B67-72A7-4EB7-8E8B-AB2710421B7D}">
  <sheetPr codeName="Лист8">
    <tabColor rgb="FFFFC000"/>
  </sheetPr>
  <dimension ref="A1:I216"/>
  <sheetViews>
    <sheetView workbookViewId="0">
      <selection activeCell="F12" sqref="F12"/>
    </sheetView>
  </sheetViews>
  <sheetFormatPr defaultRowHeight="12.75" x14ac:dyDescent="0.2"/>
  <cols>
    <col min="1" max="1" width="36.28515625" bestFit="1" customWidth="1"/>
    <col min="2" max="2" width="28.140625" bestFit="1" customWidth="1"/>
    <col min="3" max="3" width="25.42578125" bestFit="1" customWidth="1"/>
    <col min="6" max="6" width="32.5703125" customWidth="1"/>
    <col min="7" max="7" width="28.140625" bestFit="1" customWidth="1"/>
    <col min="8" max="8" width="19.5703125" customWidth="1"/>
  </cols>
  <sheetData>
    <row r="1" spans="1:9" ht="75" x14ac:dyDescent="0.2">
      <c r="A1" s="27" t="s">
        <v>329</v>
      </c>
      <c r="B1" s="27" t="s">
        <v>106</v>
      </c>
      <c r="C1" s="27" t="s">
        <v>330</v>
      </c>
      <c r="F1" s="28" t="s">
        <v>331</v>
      </c>
      <c r="G1" s="27" t="s">
        <v>106</v>
      </c>
      <c r="H1" s="27" t="s">
        <v>330</v>
      </c>
    </row>
    <row r="2" spans="1:9" ht="15" x14ac:dyDescent="0.2">
      <c r="A2" s="29" t="s">
        <v>135</v>
      </c>
      <c r="B2" s="29" t="s">
        <v>332</v>
      </c>
      <c r="C2" s="30">
        <v>95</v>
      </c>
      <c r="F2" s="29" t="s">
        <v>333</v>
      </c>
      <c r="G2" s="29" t="s">
        <v>332</v>
      </c>
      <c r="H2" s="30">
        <v>75</v>
      </c>
      <c r="I2" t="b">
        <f>OR(EXACT('[1]Форма для заполнения'!B16,F2),EXACT('[1]Форма для заполнения'!B16,F3),EXACT('[1]Форма для заполнения'!B16,F4),EXACT('[1]Форма для заполнения'!B16,F5),EXACT('[1]Форма для заполнения'!B16,F6),EXACT('[1]Форма для заполнения'!B16,F7),EXACT('[1]Форма для заполнения'!B16,F8),EXACT('[1]Форма для заполнения'!B16,F9),EXACT('[1]Форма для заполнения'!B16,F10),EXACT('[1]Форма для заполнения'!B16,F11),EXACT('[1]Форма для заполнения'!B16,F12),EXACT('[1]Форма для заполнения'!B16,F13),EXACT('[1]Форма для заполнения'!B16,F14),EXACT('[1]Форма для заполнения'!B16,F15),EXACT('[1]Форма для заполнения'!B16,F16),EXACT('[1]Форма для заполнения'!B16,F17),EXACT('[1]Форма для заполнения'!B16,F18),EXACT('[1]Форма для заполнения'!B16,F19))</f>
        <v>0</v>
      </c>
    </row>
    <row r="3" spans="1:9" ht="15" x14ac:dyDescent="0.2">
      <c r="A3" s="29" t="s">
        <v>136</v>
      </c>
      <c r="B3" s="29" t="s">
        <v>332</v>
      </c>
      <c r="C3" s="30">
        <v>150</v>
      </c>
      <c r="F3" s="29" t="s">
        <v>334</v>
      </c>
      <c r="G3" s="29" t="s">
        <v>332</v>
      </c>
      <c r="H3" s="30">
        <v>115</v>
      </c>
    </row>
    <row r="4" spans="1:9" ht="15" x14ac:dyDescent="0.2">
      <c r="A4" s="29" t="s">
        <v>137</v>
      </c>
      <c r="B4" s="29" t="s">
        <v>335</v>
      </c>
      <c r="C4" s="30">
        <v>150</v>
      </c>
      <c r="F4" s="29" t="s">
        <v>336</v>
      </c>
      <c r="G4" s="29" t="s">
        <v>332</v>
      </c>
      <c r="H4" s="30">
        <v>120</v>
      </c>
    </row>
    <row r="5" spans="1:9" ht="15" x14ac:dyDescent="0.2">
      <c r="A5" s="29" t="s">
        <v>337</v>
      </c>
      <c r="B5" s="29" t="s">
        <v>332</v>
      </c>
      <c r="C5" s="30">
        <v>75</v>
      </c>
      <c r="F5" s="29" t="s">
        <v>338</v>
      </c>
      <c r="G5" s="29" t="s">
        <v>339</v>
      </c>
      <c r="H5" s="30">
        <v>150</v>
      </c>
    </row>
    <row r="6" spans="1:9" ht="15" x14ac:dyDescent="0.2">
      <c r="A6" s="29" t="s">
        <v>138</v>
      </c>
      <c r="B6" s="29" t="s">
        <v>332</v>
      </c>
      <c r="C6" s="30">
        <v>60</v>
      </c>
      <c r="F6" s="29" t="s">
        <v>340</v>
      </c>
      <c r="G6" s="29" t="s">
        <v>332</v>
      </c>
      <c r="H6" s="30">
        <v>95</v>
      </c>
    </row>
    <row r="7" spans="1:9" ht="15" x14ac:dyDescent="0.2">
      <c r="A7" s="29" t="s">
        <v>139</v>
      </c>
      <c r="B7" s="29" t="s">
        <v>332</v>
      </c>
      <c r="C7" s="30">
        <v>150</v>
      </c>
      <c r="F7" s="29" t="s">
        <v>341</v>
      </c>
      <c r="G7" s="29" t="s">
        <v>332</v>
      </c>
      <c r="H7" s="30">
        <v>105</v>
      </c>
    </row>
    <row r="8" spans="1:9" ht="15" x14ac:dyDescent="0.2">
      <c r="A8" s="29" t="s">
        <v>140</v>
      </c>
      <c r="B8" s="29" t="s">
        <v>332</v>
      </c>
      <c r="C8" s="30">
        <v>85</v>
      </c>
      <c r="F8" s="29" t="s">
        <v>342</v>
      </c>
      <c r="G8" s="29" t="s">
        <v>332</v>
      </c>
      <c r="H8" s="30">
        <v>120</v>
      </c>
    </row>
    <row r="9" spans="1:9" ht="15" x14ac:dyDescent="0.2">
      <c r="A9" s="29" t="s">
        <v>141</v>
      </c>
      <c r="B9" s="29" t="s">
        <v>332</v>
      </c>
      <c r="C9" s="30">
        <v>140</v>
      </c>
      <c r="F9" s="29" t="s">
        <v>237</v>
      </c>
      <c r="G9" s="29" t="s">
        <v>332</v>
      </c>
      <c r="H9" s="30">
        <v>120</v>
      </c>
    </row>
    <row r="10" spans="1:9" ht="15" x14ac:dyDescent="0.2">
      <c r="A10" s="29" t="s">
        <v>142</v>
      </c>
      <c r="B10" s="29" t="s">
        <v>335</v>
      </c>
      <c r="C10" s="30">
        <v>140</v>
      </c>
      <c r="F10" s="29" t="s">
        <v>343</v>
      </c>
      <c r="G10" s="29" t="s">
        <v>332</v>
      </c>
      <c r="H10" s="30">
        <v>120</v>
      </c>
    </row>
    <row r="11" spans="1:9" ht="15" x14ac:dyDescent="0.2">
      <c r="A11" s="29" t="s">
        <v>143</v>
      </c>
      <c r="B11" s="29" t="s">
        <v>332</v>
      </c>
      <c r="C11" s="30">
        <v>100</v>
      </c>
      <c r="F11" s="29" t="s">
        <v>344</v>
      </c>
      <c r="G11" s="29" t="s">
        <v>332</v>
      </c>
      <c r="H11" s="30">
        <v>145</v>
      </c>
    </row>
    <row r="12" spans="1:9" ht="15" x14ac:dyDescent="0.2">
      <c r="A12" s="29" t="s">
        <v>144</v>
      </c>
      <c r="B12" s="29" t="s">
        <v>332</v>
      </c>
      <c r="C12" s="30">
        <v>130</v>
      </c>
      <c r="F12" s="29" t="s">
        <v>345</v>
      </c>
      <c r="G12" s="29" t="s">
        <v>332</v>
      </c>
      <c r="H12" s="30">
        <v>150</v>
      </c>
    </row>
    <row r="13" spans="1:9" ht="15" x14ac:dyDescent="0.2">
      <c r="A13" s="29" t="s">
        <v>346</v>
      </c>
      <c r="B13" s="29" t="s">
        <v>332</v>
      </c>
      <c r="C13" s="30">
        <v>115</v>
      </c>
      <c r="F13" s="29" t="s">
        <v>347</v>
      </c>
      <c r="G13" s="29" t="s">
        <v>332</v>
      </c>
      <c r="H13" s="30">
        <v>90</v>
      </c>
    </row>
    <row r="14" spans="1:9" ht="15" x14ac:dyDescent="0.2">
      <c r="A14" s="29" t="s">
        <v>145</v>
      </c>
      <c r="B14" s="29" t="s">
        <v>332</v>
      </c>
      <c r="C14" s="30">
        <v>85</v>
      </c>
      <c r="F14" s="29" t="s">
        <v>348</v>
      </c>
      <c r="G14" s="29" t="s">
        <v>332</v>
      </c>
      <c r="H14" s="30">
        <v>430</v>
      </c>
    </row>
    <row r="15" spans="1:9" ht="15" x14ac:dyDescent="0.2">
      <c r="A15" s="29" t="s">
        <v>146</v>
      </c>
      <c r="B15" s="29" t="s">
        <v>332</v>
      </c>
      <c r="C15" s="30">
        <v>120</v>
      </c>
      <c r="F15" s="29" t="s">
        <v>349</v>
      </c>
      <c r="G15" s="29" t="s">
        <v>332</v>
      </c>
      <c r="H15" s="30">
        <v>100</v>
      </c>
    </row>
    <row r="16" spans="1:9" ht="15" x14ac:dyDescent="0.2">
      <c r="A16" s="29" t="s">
        <v>147</v>
      </c>
      <c r="B16" s="29" t="s">
        <v>332</v>
      </c>
      <c r="C16" s="30">
        <v>100</v>
      </c>
      <c r="F16" s="29" t="s">
        <v>350</v>
      </c>
      <c r="G16" s="29" t="s">
        <v>332</v>
      </c>
      <c r="H16" s="30">
        <v>50</v>
      </c>
    </row>
    <row r="17" spans="1:8" ht="15" x14ac:dyDescent="0.2">
      <c r="A17" s="29" t="s">
        <v>148</v>
      </c>
      <c r="B17" s="29" t="s">
        <v>332</v>
      </c>
      <c r="C17" s="30">
        <v>155</v>
      </c>
      <c r="F17" s="29" t="s">
        <v>351</v>
      </c>
      <c r="G17" s="29" t="s">
        <v>332</v>
      </c>
      <c r="H17" s="30">
        <v>100</v>
      </c>
    </row>
    <row r="18" spans="1:8" ht="15" x14ac:dyDescent="0.2">
      <c r="A18" s="29" t="s">
        <v>149</v>
      </c>
      <c r="B18" s="29" t="s">
        <v>332</v>
      </c>
      <c r="C18" s="30">
        <v>145</v>
      </c>
      <c r="F18" s="29" t="s">
        <v>352</v>
      </c>
      <c r="G18" s="29" t="s">
        <v>332</v>
      </c>
      <c r="H18" s="30">
        <v>150</v>
      </c>
    </row>
    <row r="19" spans="1:8" ht="15" x14ac:dyDescent="0.2">
      <c r="A19" s="29" t="s">
        <v>150</v>
      </c>
      <c r="B19" s="29" t="s">
        <v>332</v>
      </c>
      <c r="C19" s="30">
        <v>115</v>
      </c>
      <c r="F19" s="29" t="s">
        <v>353</v>
      </c>
      <c r="G19" s="29" t="s">
        <v>332</v>
      </c>
      <c r="H19" s="30">
        <v>125</v>
      </c>
    </row>
    <row r="20" spans="1:8" ht="15" x14ac:dyDescent="0.2">
      <c r="A20" s="29" t="s">
        <v>151</v>
      </c>
      <c r="B20" s="29" t="s">
        <v>332</v>
      </c>
      <c r="C20" s="30">
        <v>100</v>
      </c>
    </row>
    <row r="21" spans="1:8" ht="15" x14ac:dyDescent="0.2">
      <c r="A21" s="29" t="s">
        <v>354</v>
      </c>
      <c r="B21" s="29" t="s">
        <v>332</v>
      </c>
      <c r="C21" s="30">
        <v>120</v>
      </c>
    </row>
    <row r="22" spans="1:8" ht="15" x14ac:dyDescent="0.2">
      <c r="A22" s="29" t="s">
        <v>152</v>
      </c>
      <c r="B22" s="29" t="s">
        <v>332</v>
      </c>
      <c r="C22" s="30">
        <v>80</v>
      </c>
    </row>
    <row r="23" spans="1:8" ht="15" x14ac:dyDescent="0.2">
      <c r="A23" s="29" t="s">
        <v>153</v>
      </c>
      <c r="B23" s="29" t="s">
        <v>335</v>
      </c>
      <c r="C23" s="30">
        <v>185</v>
      </c>
    </row>
    <row r="24" spans="1:8" ht="15" x14ac:dyDescent="0.2">
      <c r="A24" s="29" t="s">
        <v>154</v>
      </c>
      <c r="B24" s="29" t="s">
        <v>332</v>
      </c>
      <c r="C24" s="30">
        <v>100</v>
      </c>
    </row>
    <row r="25" spans="1:8" ht="15" x14ac:dyDescent="0.2">
      <c r="A25" s="29" t="s">
        <v>155</v>
      </c>
      <c r="B25" s="29" t="s">
        <v>332</v>
      </c>
      <c r="C25" s="30">
        <v>100</v>
      </c>
    </row>
    <row r="26" spans="1:8" ht="15" x14ac:dyDescent="0.2">
      <c r="A26" s="29" t="s">
        <v>156</v>
      </c>
      <c r="B26" s="29" t="s">
        <v>332</v>
      </c>
      <c r="C26" s="30">
        <v>130</v>
      </c>
    </row>
    <row r="27" spans="1:8" ht="15" x14ac:dyDescent="0.2">
      <c r="A27" s="29" t="s">
        <v>157</v>
      </c>
      <c r="B27" s="29" t="s">
        <v>332</v>
      </c>
      <c r="C27" s="30">
        <v>80</v>
      </c>
    </row>
    <row r="28" spans="1:8" ht="15" x14ac:dyDescent="0.2">
      <c r="A28" s="29" t="s">
        <v>158</v>
      </c>
      <c r="B28" s="29" t="s">
        <v>332</v>
      </c>
      <c r="C28" s="30">
        <v>110</v>
      </c>
    </row>
    <row r="29" spans="1:8" ht="15" x14ac:dyDescent="0.2">
      <c r="A29" s="29" t="s">
        <v>159</v>
      </c>
      <c r="B29" s="29" t="s">
        <v>332</v>
      </c>
      <c r="C29" s="30">
        <v>125</v>
      </c>
    </row>
    <row r="30" spans="1:8" ht="15" x14ac:dyDescent="0.2">
      <c r="A30" s="29" t="s">
        <v>160</v>
      </c>
      <c r="B30" s="29" t="s">
        <v>332</v>
      </c>
      <c r="C30" s="30">
        <v>160</v>
      </c>
    </row>
    <row r="31" spans="1:8" ht="15" x14ac:dyDescent="0.2">
      <c r="A31" s="29" t="s">
        <v>161</v>
      </c>
      <c r="B31" s="29" t="s">
        <v>332</v>
      </c>
      <c r="C31" s="30">
        <v>115</v>
      </c>
    </row>
    <row r="32" spans="1:8" ht="15" x14ac:dyDescent="0.2">
      <c r="A32" s="29" t="s">
        <v>162</v>
      </c>
      <c r="B32" s="29" t="s">
        <v>332</v>
      </c>
      <c r="C32" s="30">
        <v>140</v>
      </c>
    </row>
    <row r="33" spans="1:3" ht="15" x14ac:dyDescent="0.2">
      <c r="A33" s="29" t="s">
        <v>163</v>
      </c>
      <c r="B33" s="29" t="s">
        <v>332</v>
      </c>
      <c r="C33" s="30">
        <v>100</v>
      </c>
    </row>
    <row r="34" spans="1:3" ht="15" x14ac:dyDescent="0.2">
      <c r="A34" s="29" t="s">
        <v>164</v>
      </c>
      <c r="B34" s="29" t="s">
        <v>335</v>
      </c>
      <c r="C34" s="30">
        <v>120</v>
      </c>
    </row>
    <row r="35" spans="1:3" ht="15" x14ac:dyDescent="0.2">
      <c r="A35" s="29" t="s">
        <v>355</v>
      </c>
      <c r="B35" s="29" t="s">
        <v>339</v>
      </c>
      <c r="C35" s="30">
        <v>150</v>
      </c>
    </row>
    <row r="36" spans="1:3" ht="15" x14ac:dyDescent="0.2">
      <c r="A36" s="29" t="s">
        <v>165</v>
      </c>
      <c r="B36" s="29" t="s">
        <v>339</v>
      </c>
      <c r="C36" s="30">
        <v>125</v>
      </c>
    </row>
    <row r="37" spans="1:3" ht="15" x14ac:dyDescent="0.2">
      <c r="A37" s="29" t="s">
        <v>166</v>
      </c>
      <c r="B37" s="29" t="s">
        <v>332</v>
      </c>
      <c r="C37" s="30">
        <v>100</v>
      </c>
    </row>
    <row r="38" spans="1:3" ht="15" x14ac:dyDescent="0.2">
      <c r="A38" s="29" t="s">
        <v>167</v>
      </c>
      <c r="B38" s="29" t="s">
        <v>332</v>
      </c>
      <c r="C38" s="30">
        <v>100</v>
      </c>
    </row>
    <row r="39" spans="1:3" ht="15" x14ac:dyDescent="0.2">
      <c r="A39" s="29" t="s">
        <v>168</v>
      </c>
      <c r="B39" s="29" t="s">
        <v>332</v>
      </c>
      <c r="C39" s="30">
        <v>135</v>
      </c>
    </row>
    <row r="40" spans="1:3" ht="15" x14ac:dyDescent="0.2">
      <c r="A40" s="29" t="s">
        <v>169</v>
      </c>
      <c r="B40" s="29" t="s">
        <v>332</v>
      </c>
      <c r="C40" s="30">
        <v>150</v>
      </c>
    </row>
    <row r="41" spans="1:3" ht="15" x14ac:dyDescent="0.2">
      <c r="A41" s="29" t="s">
        <v>170</v>
      </c>
      <c r="B41" s="29" t="s">
        <v>332</v>
      </c>
      <c r="C41" s="30">
        <v>80</v>
      </c>
    </row>
    <row r="42" spans="1:3" ht="15" x14ac:dyDescent="0.2">
      <c r="A42" s="29" t="s">
        <v>171</v>
      </c>
      <c r="B42" s="29" t="s">
        <v>332</v>
      </c>
      <c r="C42" s="30">
        <v>150</v>
      </c>
    </row>
    <row r="43" spans="1:3" ht="15" x14ac:dyDescent="0.2">
      <c r="A43" s="29" t="s">
        <v>172</v>
      </c>
      <c r="B43" s="29" t="s">
        <v>332</v>
      </c>
      <c r="C43" s="30">
        <v>110</v>
      </c>
    </row>
    <row r="44" spans="1:3" ht="15" x14ac:dyDescent="0.2">
      <c r="A44" s="29" t="s">
        <v>173</v>
      </c>
      <c r="B44" s="29" t="s">
        <v>332</v>
      </c>
      <c r="C44" s="30">
        <v>110</v>
      </c>
    </row>
    <row r="45" spans="1:3" ht="15" x14ac:dyDescent="0.2">
      <c r="A45" s="29" t="s">
        <v>174</v>
      </c>
      <c r="B45" s="29" t="s">
        <v>332</v>
      </c>
      <c r="C45" s="30">
        <v>110</v>
      </c>
    </row>
    <row r="46" spans="1:3" ht="15" x14ac:dyDescent="0.2">
      <c r="A46" s="29" t="s">
        <v>175</v>
      </c>
      <c r="B46" s="29" t="s">
        <v>332</v>
      </c>
      <c r="C46" s="30">
        <v>150</v>
      </c>
    </row>
    <row r="47" spans="1:3" ht="15" x14ac:dyDescent="0.2">
      <c r="A47" s="29" t="s">
        <v>176</v>
      </c>
      <c r="B47" s="29" t="s">
        <v>332</v>
      </c>
      <c r="C47" s="30">
        <v>110</v>
      </c>
    </row>
    <row r="48" spans="1:3" ht="15" x14ac:dyDescent="0.2">
      <c r="A48" s="29" t="s">
        <v>177</v>
      </c>
      <c r="B48" s="29" t="s">
        <v>335</v>
      </c>
      <c r="C48" s="30">
        <v>200</v>
      </c>
    </row>
    <row r="49" spans="1:3" ht="15" x14ac:dyDescent="0.2">
      <c r="A49" s="29" t="s">
        <v>178</v>
      </c>
      <c r="B49" s="29" t="s">
        <v>332</v>
      </c>
      <c r="C49" s="30">
        <v>60</v>
      </c>
    </row>
    <row r="50" spans="1:3" ht="15" x14ac:dyDescent="0.2">
      <c r="A50" s="29" t="s">
        <v>179</v>
      </c>
      <c r="B50" s="29" t="s">
        <v>332</v>
      </c>
      <c r="C50" s="30">
        <v>80</v>
      </c>
    </row>
    <row r="51" spans="1:3" ht="15" x14ac:dyDescent="0.2">
      <c r="A51" s="29" t="s">
        <v>356</v>
      </c>
      <c r="B51" s="29" t="s">
        <v>332</v>
      </c>
      <c r="C51" s="30">
        <v>100</v>
      </c>
    </row>
    <row r="52" spans="1:3" ht="15" x14ac:dyDescent="0.2">
      <c r="A52" s="29" t="s">
        <v>180</v>
      </c>
      <c r="B52" s="29" t="s">
        <v>332</v>
      </c>
      <c r="C52" s="30">
        <v>85</v>
      </c>
    </row>
    <row r="53" spans="1:3" ht="15" x14ac:dyDescent="0.2">
      <c r="A53" s="29" t="s">
        <v>181</v>
      </c>
      <c r="B53" s="29" t="s">
        <v>332</v>
      </c>
      <c r="C53" s="30">
        <v>120</v>
      </c>
    </row>
    <row r="54" spans="1:3" ht="15" x14ac:dyDescent="0.2">
      <c r="A54" s="29" t="s">
        <v>357</v>
      </c>
      <c r="B54" s="29" t="s">
        <v>332</v>
      </c>
      <c r="C54" s="30">
        <v>95</v>
      </c>
    </row>
    <row r="55" spans="1:3" ht="15" x14ac:dyDescent="0.2">
      <c r="A55" s="29" t="s">
        <v>182</v>
      </c>
      <c r="B55" s="29" t="s">
        <v>332</v>
      </c>
      <c r="C55" s="30">
        <v>80</v>
      </c>
    </row>
    <row r="56" spans="1:3" ht="15" x14ac:dyDescent="0.2">
      <c r="A56" s="29" t="s">
        <v>183</v>
      </c>
      <c r="B56" s="29" t="s">
        <v>358</v>
      </c>
      <c r="C56" s="30">
        <v>1550</v>
      </c>
    </row>
    <row r="57" spans="1:3" ht="15" x14ac:dyDescent="0.2">
      <c r="A57" s="29" t="s">
        <v>218</v>
      </c>
      <c r="B57" s="29" t="s">
        <v>332</v>
      </c>
      <c r="C57" s="30">
        <v>135</v>
      </c>
    </row>
    <row r="58" spans="1:3" ht="15" x14ac:dyDescent="0.2">
      <c r="A58" s="29" t="s">
        <v>184</v>
      </c>
      <c r="B58" s="29" t="s">
        <v>332</v>
      </c>
      <c r="C58" s="30">
        <v>120</v>
      </c>
    </row>
    <row r="59" spans="1:3" ht="15" x14ac:dyDescent="0.2">
      <c r="A59" s="29" t="s">
        <v>359</v>
      </c>
      <c r="B59" s="29" t="s">
        <v>332</v>
      </c>
      <c r="C59" s="30">
        <v>80</v>
      </c>
    </row>
    <row r="60" spans="1:3" ht="15" x14ac:dyDescent="0.2">
      <c r="A60" s="29" t="s">
        <v>186</v>
      </c>
      <c r="B60" s="29" t="s">
        <v>332</v>
      </c>
      <c r="C60" s="30">
        <v>130</v>
      </c>
    </row>
    <row r="61" spans="1:3" ht="15" x14ac:dyDescent="0.2">
      <c r="A61" s="29" t="s">
        <v>360</v>
      </c>
      <c r="B61" s="29" t="s">
        <v>361</v>
      </c>
      <c r="C61" s="30">
        <v>7210</v>
      </c>
    </row>
    <row r="62" spans="1:3" ht="15" x14ac:dyDescent="0.2">
      <c r="A62" s="29" t="s">
        <v>187</v>
      </c>
      <c r="B62" s="29" t="s">
        <v>332</v>
      </c>
      <c r="C62" s="30">
        <v>120</v>
      </c>
    </row>
    <row r="63" spans="1:3" ht="15" x14ac:dyDescent="0.2">
      <c r="A63" s="29" t="s">
        <v>188</v>
      </c>
      <c r="B63" s="29" t="s">
        <v>332</v>
      </c>
      <c r="C63" s="30">
        <v>155</v>
      </c>
    </row>
    <row r="64" spans="1:3" ht="15" x14ac:dyDescent="0.2">
      <c r="A64" s="29" t="s">
        <v>189</v>
      </c>
      <c r="B64" s="29" t="s">
        <v>335</v>
      </c>
      <c r="C64" s="30">
        <v>130</v>
      </c>
    </row>
    <row r="65" spans="1:3" ht="15" x14ac:dyDescent="0.2">
      <c r="A65" s="29" t="s">
        <v>190</v>
      </c>
      <c r="B65" s="29" t="s">
        <v>332</v>
      </c>
      <c r="C65" s="30">
        <v>140</v>
      </c>
    </row>
    <row r="66" spans="1:3" ht="15" x14ac:dyDescent="0.2">
      <c r="A66" s="29" t="s">
        <v>191</v>
      </c>
      <c r="B66" s="29" t="s">
        <v>332</v>
      </c>
      <c r="C66" s="30">
        <v>135</v>
      </c>
    </row>
    <row r="67" spans="1:3" ht="15" x14ac:dyDescent="0.2">
      <c r="A67" s="29" t="s">
        <v>119</v>
      </c>
      <c r="B67" s="29" t="s">
        <v>332</v>
      </c>
      <c r="C67" s="30">
        <v>115</v>
      </c>
    </row>
    <row r="68" spans="1:3" ht="15" x14ac:dyDescent="0.2">
      <c r="A68" s="29" t="s">
        <v>192</v>
      </c>
      <c r="B68" s="29" t="s">
        <v>332</v>
      </c>
      <c r="C68" s="30">
        <v>115</v>
      </c>
    </row>
    <row r="69" spans="1:3" ht="15" x14ac:dyDescent="0.2">
      <c r="A69" s="29" t="s">
        <v>193</v>
      </c>
      <c r="B69" s="29" t="s">
        <v>332</v>
      </c>
      <c r="C69" s="30">
        <v>85</v>
      </c>
    </row>
    <row r="70" spans="1:3" ht="15" x14ac:dyDescent="0.2">
      <c r="A70" s="29" t="s">
        <v>194</v>
      </c>
      <c r="B70" s="29" t="s">
        <v>332</v>
      </c>
      <c r="C70" s="30">
        <v>140</v>
      </c>
    </row>
    <row r="71" spans="1:3" ht="15" x14ac:dyDescent="0.2">
      <c r="A71" s="29" t="s">
        <v>195</v>
      </c>
      <c r="B71" s="29" t="s">
        <v>332</v>
      </c>
      <c r="C71" s="30">
        <v>110</v>
      </c>
    </row>
    <row r="72" spans="1:3" ht="15" x14ac:dyDescent="0.2">
      <c r="A72" s="29" t="s">
        <v>196</v>
      </c>
      <c r="B72" s="29" t="s">
        <v>335</v>
      </c>
      <c r="C72" s="30">
        <v>150</v>
      </c>
    </row>
    <row r="73" spans="1:3" ht="15" x14ac:dyDescent="0.2">
      <c r="A73" s="29" t="s">
        <v>197</v>
      </c>
      <c r="B73" s="29" t="s">
        <v>332</v>
      </c>
      <c r="C73" s="30">
        <v>160</v>
      </c>
    </row>
    <row r="74" spans="1:3" ht="15" x14ac:dyDescent="0.2">
      <c r="A74" s="29" t="s">
        <v>198</v>
      </c>
      <c r="B74" s="29" t="s">
        <v>335</v>
      </c>
      <c r="C74" s="30">
        <v>145</v>
      </c>
    </row>
    <row r="75" spans="1:3" ht="15" x14ac:dyDescent="0.2">
      <c r="A75" s="29" t="s">
        <v>199</v>
      </c>
      <c r="B75" s="29" t="s">
        <v>335</v>
      </c>
      <c r="C75" s="30">
        <v>150</v>
      </c>
    </row>
    <row r="76" spans="1:3" ht="15" x14ac:dyDescent="0.2">
      <c r="A76" s="29" t="s">
        <v>200</v>
      </c>
      <c r="B76" s="29" t="s">
        <v>332</v>
      </c>
      <c r="C76" s="30">
        <v>100</v>
      </c>
    </row>
    <row r="77" spans="1:3" ht="15" x14ac:dyDescent="0.2">
      <c r="A77" s="29" t="s">
        <v>201</v>
      </c>
      <c r="B77" s="29" t="s">
        <v>332</v>
      </c>
      <c r="C77" s="30">
        <v>75</v>
      </c>
    </row>
    <row r="78" spans="1:3" ht="15" x14ac:dyDescent="0.2">
      <c r="A78" s="29" t="s">
        <v>202</v>
      </c>
      <c r="B78" s="29" t="s">
        <v>332</v>
      </c>
      <c r="C78" s="30">
        <v>100</v>
      </c>
    </row>
    <row r="79" spans="1:3" ht="15" x14ac:dyDescent="0.2">
      <c r="A79" s="29" t="s">
        <v>202</v>
      </c>
      <c r="B79" s="29" t="s">
        <v>332</v>
      </c>
      <c r="C79" s="30">
        <v>70</v>
      </c>
    </row>
    <row r="80" spans="1:3" ht="15" x14ac:dyDescent="0.2">
      <c r="A80" s="29" t="s">
        <v>204</v>
      </c>
      <c r="B80" s="29" t="s">
        <v>332</v>
      </c>
      <c r="C80" s="30">
        <v>120</v>
      </c>
    </row>
    <row r="81" spans="1:3" ht="15" x14ac:dyDescent="0.2">
      <c r="A81" s="29" t="s">
        <v>205</v>
      </c>
      <c r="B81" s="29" t="s">
        <v>332</v>
      </c>
      <c r="C81" s="30">
        <v>110</v>
      </c>
    </row>
    <row r="82" spans="1:3" ht="15" x14ac:dyDescent="0.2">
      <c r="A82" s="29" t="s">
        <v>206</v>
      </c>
      <c r="B82" s="29" t="s">
        <v>332</v>
      </c>
      <c r="C82" s="30">
        <v>130</v>
      </c>
    </row>
    <row r="83" spans="1:3" ht="15" x14ac:dyDescent="0.2">
      <c r="A83" s="29" t="s">
        <v>207</v>
      </c>
      <c r="B83" s="29" t="s">
        <v>332</v>
      </c>
      <c r="C83" s="30">
        <v>140</v>
      </c>
    </row>
    <row r="84" spans="1:3" ht="15" x14ac:dyDescent="0.2">
      <c r="A84" s="29" t="s">
        <v>208</v>
      </c>
      <c r="B84" s="29" t="s">
        <v>332</v>
      </c>
      <c r="C84" s="30">
        <v>120</v>
      </c>
    </row>
    <row r="85" spans="1:3" ht="15" x14ac:dyDescent="0.2">
      <c r="A85" s="29" t="s">
        <v>209</v>
      </c>
      <c r="B85" s="29" t="s">
        <v>332</v>
      </c>
      <c r="C85" s="30">
        <v>140</v>
      </c>
    </row>
    <row r="86" spans="1:3" ht="15" x14ac:dyDescent="0.2">
      <c r="A86" s="29" t="s">
        <v>362</v>
      </c>
      <c r="B86" s="29" t="s">
        <v>332</v>
      </c>
      <c r="C86" s="30">
        <v>105</v>
      </c>
    </row>
    <row r="87" spans="1:3" ht="15" x14ac:dyDescent="0.2">
      <c r="A87" s="29" t="s">
        <v>210</v>
      </c>
      <c r="B87" s="29" t="s">
        <v>332</v>
      </c>
      <c r="C87" s="30">
        <v>75</v>
      </c>
    </row>
    <row r="88" spans="1:3" ht="15" x14ac:dyDescent="0.2">
      <c r="A88" s="29" t="s">
        <v>363</v>
      </c>
      <c r="B88" s="29" t="s">
        <v>332</v>
      </c>
      <c r="C88" s="30">
        <v>130</v>
      </c>
    </row>
    <row r="89" spans="1:3" ht="15" x14ac:dyDescent="0.2">
      <c r="A89" s="29" t="s">
        <v>212</v>
      </c>
      <c r="B89" s="29" t="s">
        <v>332</v>
      </c>
      <c r="C89" s="30">
        <v>120</v>
      </c>
    </row>
    <row r="90" spans="1:3" ht="15" x14ac:dyDescent="0.2">
      <c r="A90" s="29" t="s">
        <v>213</v>
      </c>
      <c r="B90" s="29" t="s">
        <v>332</v>
      </c>
      <c r="C90" s="30">
        <v>120</v>
      </c>
    </row>
    <row r="91" spans="1:3" ht="15" x14ac:dyDescent="0.2">
      <c r="A91" s="29" t="s">
        <v>364</v>
      </c>
      <c r="B91" s="29" t="s">
        <v>332</v>
      </c>
      <c r="C91" s="30">
        <v>120</v>
      </c>
    </row>
    <row r="92" spans="1:3" ht="15" x14ac:dyDescent="0.2">
      <c r="A92" s="29" t="s">
        <v>214</v>
      </c>
      <c r="B92" s="29" t="s">
        <v>332</v>
      </c>
      <c r="C92" s="30">
        <v>120</v>
      </c>
    </row>
    <row r="93" spans="1:3" ht="30" x14ac:dyDescent="0.2">
      <c r="A93" s="29" t="s">
        <v>219</v>
      </c>
      <c r="B93" s="29" t="s">
        <v>332</v>
      </c>
      <c r="C93" s="30">
        <v>170</v>
      </c>
    </row>
    <row r="94" spans="1:3" ht="15" x14ac:dyDescent="0.2">
      <c r="A94" s="29" t="s">
        <v>215</v>
      </c>
      <c r="B94" s="29" t="s">
        <v>332</v>
      </c>
      <c r="C94" s="30">
        <v>95</v>
      </c>
    </row>
    <row r="95" spans="1:3" ht="15" x14ac:dyDescent="0.2">
      <c r="A95" s="29" t="s">
        <v>216</v>
      </c>
      <c r="B95" s="29" t="s">
        <v>332</v>
      </c>
      <c r="C95" s="30">
        <v>150</v>
      </c>
    </row>
    <row r="96" spans="1:3" ht="15" x14ac:dyDescent="0.2">
      <c r="A96" s="29" t="s">
        <v>217</v>
      </c>
      <c r="B96" s="29" t="s">
        <v>332</v>
      </c>
      <c r="C96" s="30">
        <v>135</v>
      </c>
    </row>
    <row r="97" spans="1:3" ht="15" x14ac:dyDescent="0.2">
      <c r="A97" s="29" t="s">
        <v>221</v>
      </c>
      <c r="B97" s="29" t="s">
        <v>332</v>
      </c>
      <c r="C97" s="30">
        <v>130</v>
      </c>
    </row>
    <row r="98" spans="1:3" ht="15" x14ac:dyDescent="0.2">
      <c r="A98" s="29" t="s">
        <v>222</v>
      </c>
      <c r="B98" s="29" t="s">
        <v>332</v>
      </c>
      <c r="C98" s="30">
        <v>115</v>
      </c>
    </row>
    <row r="99" spans="1:3" ht="15" x14ac:dyDescent="0.2">
      <c r="A99" s="29" t="s">
        <v>223</v>
      </c>
      <c r="B99" s="29" t="s">
        <v>332</v>
      </c>
      <c r="C99" s="30">
        <v>100</v>
      </c>
    </row>
    <row r="100" spans="1:3" ht="15" x14ac:dyDescent="0.2">
      <c r="A100" s="29" t="s">
        <v>224</v>
      </c>
      <c r="B100" s="29" t="s">
        <v>332</v>
      </c>
      <c r="C100" s="30">
        <v>120</v>
      </c>
    </row>
    <row r="101" spans="1:3" ht="15" x14ac:dyDescent="0.2">
      <c r="A101" s="29" t="s">
        <v>225</v>
      </c>
      <c r="B101" s="29" t="s">
        <v>332</v>
      </c>
      <c r="C101" s="30">
        <v>100</v>
      </c>
    </row>
    <row r="102" spans="1:3" ht="15" x14ac:dyDescent="0.2">
      <c r="A102" s="29" t="s">
        <v>365</v>
      </c>
      <c r="B102" s="29" t="s">
        <v>332</v>
      </c>
      <c r="C102" s="30">
        <v>145</v>
      </c>
    </row>
    <row r="103" spans="1:3" ht="15" x14ac:dyDescent="0.2">
      <c r="A103" s="29" t="s">
        <v>226</v>
      </c>
      <c r="B103" s="29" t="s">
        <v>332</v>
      </c>
      <c r="C103" s="30">
        <v>80</v>
      </c>
    </row>
    <row r="104" spans="1:3" ht="15" x14ac:dyDescent="0.2">
      <c r="A104" s="29" t="s">
        <v>227</v>
      </c>
      <c r="B104" s="29" t="s">
        <v>332</v>
      </c>
      <c r="C104" s="30">
        <v>100</v>
      </c>
    </row>
    <row r="105" spans="1:3" ht="15" x14ac:dyDescent="0.2">
      <c r="A105" s="29" t="s">
        <v>228</v>
      </c>
      <c r="B105" s="29" t="s">
        <v>332</v>
      </c>
      <c r="C105" s="30">
        <v>115</v>
      </c>
    </row>
    <row r="106" spans="1:3" ht="15" x14ac:dyDescent="0.2">
      <c r="A106" s="29" t="s">
        <v>229</v>
      </c>
      <c r="B106" s="29" t="s">
        <v>332</v>
      </c>
      <c r="C106" s="30">
        <v>80</v>
      </c>
    </row>
    <row r="107" spans="1:3" ht="15" x14ac:dyDescent="0.2">
      <c r="A107" s="29" t="s">
        <v>230</v>
      </c>
      <c r="B107" s="29" t="s">
        <v>332</v>
      </c>
      <c r="C107" s="30">
        <v>100</v>
      </c>
    </row>
    <row r="108" spans="1:3" ht="15" x14ac:dyDescent="0.2">
      <c r="A108" s="29" t="s">
        <v>366</v>
      </c>
      <c r="B108" s="29" t="s">
        <v>332</v>
      </c>
      <c r="C108" s="30">
        <v>150</v>
      </c>
    </row>
    <row r="109" spans="1:3" ht="15" x14ac:dyDescent="0.2">
      <c r="A109" s="29" t="s">
        <v>231</v>
      </c>
      <c r="B109" s="29" t="s">
        <v>332</v>
      </c>
      <c r="C109" s="30">
        <v>130</v>
      </c>
    </row>
    <row r="110" spans="1:3" ht="15" x14ac:dyDescent="0.2">
      <c r="A110" s="29" t="s">
        <v>232</v>
      </c>
      <c r="B110" s="29" t="s">
        <v>332</v>
      </c>
      <c r="C110" s="30">
        <v>150</v>
      </c>
    </row>
    <row r="111" spans="1:3" ht="15" x14ac:dyDescent="0.2">
      <c r="A111" s="29" t="s">
        <v>367</v>
      </c>
      <c r="B111" s="29" t="s">
        <v>361</v>
      </c>
      <c r="C111" s="30">
        <v>7210</v>
      </c>
    </row>
    <row r="112" spans="1:3" ht="15" x14ac:dyDescent="0.2">
      <c r="A112" s="29" t="s">
        <v>233</v>
      </c>
      <c r="B112" s="29" t="s">
        <v>335</v>
      </c>
      <c r="C112" s="30">
        <v>110</v>
      </c>
    </row>
    <row r="113" spans="1:3" ht="15" x14ac:dyDescent="0.2">
      <c r="A113" s="29" t="s">
        <v>234</v>
      </c>
      <c r="B113" s="29" t="s">
        <v>332</v>
      </c>
      <c r="C113" s="30">
        <v>140</v>
      </c>
    </row>
    <row r="114" spans="1:3" ht="15" x14ac:dyDescent="0.2">
      <c r="A114" s="29" t="s">
        <v>235</v>
      </c>
      <c r="B114" s="29" t="s">
        <v>332</v>
      </c>
      <c r="C114" s="30">
        <v>130</v>
      </c>
    </row>
    <row r="115" spans="1:3" ht="15" x14ac:dyDescent="0.2">
      <c r="A115" s="29" t="s">
        <v>236</v>
      </c>
      <c r="B115" s="29" t="s">
        <v>332</v>
      </c>
      <c r="C115" s="30">
        <v>120</v>
      </c>
    </row>
    <row r="116" spans="1:3" ht="15" x14ac:dyDescent="0.2">
      <c r="A116" s="29" t="s">
        <v>239</v>
      </c>
      <c r="B116" s="29" t="s">
        <v>332</v>
      </c>
      <c r="C116" s="30">
        <v>90</v>
      </c>
    </row>
    <row r="117" spans="1:3" ht="15" x14ac:dyDescent="0.2">
      <c r="A117" s="29" t="s">
        <v>240</v>
      </c>
      <c r="B117" s="29" t="s">
        <v>332</v>
      </c>
      <c r="C117" s="30">
        <v>130</v>
      </c>
    </row>
    <row r="118" spans="1:3" ht="15" x14ac:dyDescent="0.2">
      <c r="A118" s="29" t="s">
        <v>241</v>
      </c>
      <c r="B118" s="29" t="s">
        <v>332</v>
      </c>
      <c r="C118" s="30">
        <v>150</v>
      </c>
    </row>
    <row r="119" spans="1:3" ht="15" x14ac:dyDescent="0.2">
      <c r="A119" s="29" t="s">
        <v>242</v>
      </c>
      <c r="B119" s="29" t="s">
        <v>332</v>
      </c>
      <c r="C119" s="30">
        <v>100</v>
      </c>
    </row>
    <row r="120" spans="1:3" ht="15" x14ac:dyDescent="0.2">
      <c r="A120" s="29" t="s">
        <v>243</v>
      </c>
      <c r="B120" s="29" t="s">
        <v>332</v>
      </c>
      <c r="C120" s="30">
        <v>105</v>
      </c>
    </row>
    <row r="121" spans="1:3" ht="15" x14ac:dyDescent="0.2">
      <c r="A121" s="29" t="s">
        <v>244</v>
      </c>
      <c r="B121" s="29" t="s">
        <v>332</v>
      </c>
      <c r="C121" s="30">
        <v>120</v>
      </c>
    </row>
    <row r="122" spans="1:3" ht="15" x14ac:dyDescent="0.2">
      <c r="A122" s="29" t="s">
        <v>245</v>
      </c>
      <c r="B122" s="29" t="s">
        <v>332</v>
      </c>
      <c r="C122" s="30">
        <v>100</v>
      </c>
    </row>
    <row r="123" spans="1:3" ht="15" x14ac:dyDescent="0.2">
      <c r="A123" s="29" t="s">
        <v>246</v>
      </c>
      <c r="B123" s="29" t="s">
        <v>332</v>
      </c>
      <c r="C123" s="30">
        <v>100</v>
      </c>
    </row>
    <row r="124" spans="1:3" ht="15" x14ac:dyDescent="0.2">
      <c r="A124" s="29" t="s">
        <v>368</v>
      </c>
      <c r="B124" s="29" t="s">
        <v>332</v>
      </c>
      <c r="C124" s="30">
        <v>90</v>
      </c>
    </row>
    <row r="125" spans="1:3" ht="15" x14ac:dyDescent="0.2">
      <c r="A125" s="29" t="s">
        <v>247</v>
      </c>
      <c r="B125" s="29" t="s">
        <v>332</v>
      </c>
      <c r="C125" s="30">
        <v>50</v>
      </c>
    </row>
    <row r="126" spans="1:3" ht="15" x14ac:dyDescent="0.2">
      <c r="A126" s="29" t="s">
        <v>248</v>
      </c>
      <c r="B126" s="29" t="s">
        <v>332</v>
      </c>
      <c r="C126" s="30">
        <v>150</v>
      </c>
    </row>
    <row r="127" spans="1:3" ht="15" x14ac:dyDescent="0.2">
      <c r="A127" s="29" t="s">
        <v>249</v>
      </c>
      <c r="B127" s="29" t="s">
        <v>332</v>
      </c>
      <c r="C127" s="30">
        <v>95</v>
      </c>
    </row>
    <row r="128" spans="1:3" ht="15" x14ac:dyDescent="0.2">
      <c r="A128" s="29" t="s">
        <v>250</v>
      </c>
      <c r="B128" s="29" t="s">
        <v>332</v>
      </c>
      <c r="C128" s="30">
        <v>80</v>
      </c>
    </row>
    <row r="129" spans="1:3" ht="15" x14ac:dyDescent="0.2">
      <c r="A129" s="29" t="s">
        <v>251</v>
      </c>
      <c r="B129" s="29" t="s">
        <v>332</v>
      </c>
      <c r="C129" s="30">
        <v>140</v>
      </c>
    </row>
    <row r="130" spans="1:3" ht="15" x14ac:dyDescent="0.2">
      <c r="A130" s="29" t="s">
        <v>252</v>
      </c>
      <c r="B130" s="29" t="s">
        <v>332</v>
      </c>
      <c r="C130" s="30">
        <v>130</v>
      </c>
    </row>
    <row r="131" spans="1:3" ht="15" x14ac:dyDescent="0.2">
      <c r="A131" s="29" t="s">
        <v>253</v>
      </c>
      <c r="B131" s="29" t="s">
        <v>332</v>
      </c>
      <c r="C131" s="30">
        <v>100</v>
      </c>
    </row>
    <row r="132" spans="1:3" ht="15" x14ac:dyDescent="0.2">
      <c r="A132" s="29" t="s">
        <v>254</v>
      </c>
      <c r="B132" s="29" t="s">
        <v>332</v>
      </c>
      <c r="C132" s="30">
        <v>150</v>
      </c>
    </row>
    <row r="133" spans="1:3" ht="15" x14ac:dyDescent="0.2">
      <c r="A133" s="29" t="s">
        <v>255</v>
      </c>
      <c r="B133" s="29" t="s">
        <v>332</v>
      </c>
      <c r="C133" s="30">
        <v>150</v>
      </c>
    </row>
    <row r="134" spans="1:3" ht="15" x14ac:dyDescent="0.2">
      <c r="A134" s="29" t="s">
        <v>256</v>
      </c>
      <c r="B134" s="29" t="s">
        <v>335</v>
      </c>
      <c r="C134" s="30">
        <v>200</v>
      </c>
    </row>
    <row r="135" spans="1:3" ht="15" x14ac:dyDescent="0.2">
      <c r="A135" s="29" t="s">
        <v>257</v>
      </c>
      <c r="B135" s="29" t="s">
        <v>332</v>
      </c>
      <c r="C135" s="30">
        <v>100</v>
      </c>
    </row>
    <row r="136" spans="1:3" ht="15" x14ac:dyDescent="0.2">
      <c r="A136" s="29" t="s">
        <v>258</v>
      </c>
      <c r="B136" s="29" t="s">
        <v>332</v>
      </c>
      <c r="C136" s="30">
        <v>150</v>
      </c>
    </row>
    <row r="137" spans="1:3" ht="15" x14ac:dyDescent="0.2">
      <c r="A137" s="29" t="s">
        <v>259</v>
      </c>
      <c r="B137" s="29" t="s">
        <v>332</v>
      </c>
      <c r="C137" s="30">
        <v>100</v>
      </c>
    </row>
    <row r="138" spans="1:3" ht="15" x14ac:dyDescent="0.2">
      <c r="A138" s="29" t="s">
        <v>260</v>
      </c>
      <c r="B138" s="29" t="s">
        <v>369</v>
      </c>
      <c r="C138" s="30">
        <v>1325</v>
      </c>
    </row>
    <row r="139" spans="1:3" ht="15" x14ac:dyDescent="0.2">
      <c r="A139" s="29" t="s">
        <v>261</v>
      </c>
      <c r="B139" s="29" t="s">
        <v>332</v>
      </c>
      <c r="C139" s="30">
        <v>170</v>
      </c>
    </row>
    <row r="140" spans="1:3" ht="15" x14ac:dyDescent="0.2">
      <c r="A140" s="29" t="s">
        <v>262</v>
      </c>
      <c r="B140" s="29" t="s">
        <v>332</v>
      </c>
      <c r="C140" s="30">
        <v>120</v>
      </c>
    </row>
    <row r="141" spans="1:3" ht="15" x14ac:dyDescent="0.2">
      <c r="A141" s="29" t="s">
        <v>370</v>
      </c>
      <c r="B141" s="29" t="s">
        <v>332</v>
      </c>
      <c r="C141" s="30">
        <v>130</v>
      </c>
    </row>
    <row r="142" spans="1:3" ht="15" x14ac:dyDescent="0.2">
      <c r="A142" s="29" t="s">
        <v>263</v>
      </c>
      <c r="B142" s="29" t="s">
        <v>332</v>
      </c>
      <c r="C142" s="30">
        <v>125</v>
      </c>
    </row>
    <row r="143" spans="1:3" ht="15" x14ac:dyDescent="0.2">
      <c r="A143" s="29" t="s">
        <v>371</v>
      </c>
      <c r="B143" s="29" t="s">
        <v>332</v>
      </c>
      <c r="C143" s="30">
        <v>150</v>
      </c>
    </row>
    <row r="144" spans="1:3" ht="15" x14ac:dyDescent="0.2">
      <c r="A144" s="29" t="s">
        <v>266</v>
      </c>
      <c r="B144" s="29" t="s">
        <v>332</v>
      </c>
      <c r="C144" s="30">
        <v>110</v>
      </c>
    </row>
    <row r="145" spans="1:3" ht="15" x14ac:dyDescent="0.2">
      <c r="A145" s="29" t="s">
        <v>267</v>
      </c>
      <c r="B145" s="29" t="s">
        <v>332</v>
      </c>
      <c r="C145" s="30">
        <v>120</v>
      </c>
    </row>
    <row r="146" spans="1:3" ht="15" x14ac:dyDescent="0.2">
      <c r="A146" s="29" t="s">
        <v>268</v>
      </c>
      <c r="B146" s="29" t="s">
        <v>332</v>
      </c>
      <c r="C146" s="30">
        <v>100</v>
      </c>
    </row>
    <row r="147" spans="1:3" ht="15" x14ac:dyDescent="0.2">
      <c r="A147" s="29" t="s">
        <v>269</v>
      </c>
      <c r="B147" s="29" t="s">
        <v>332</v>
      </c>
      <c r="C147" s="30">
        <v>125</v>
      </c>
    </row>
    <row r="148" spans="1:3" ht="15" x14ac:dyDescent="0.2">
      <c r="A148" s="29" t="s">
        <v>270</v>
      </c>
      <c r="B148" s="29" t="s">
        <v>332</v>
      </c>
      <c r="C148" s="30">
        <v>95</v>
      </c>
    </row>
    <row r="149" spans="1:3" ht="15" x14ac:dyDescent="0.2">
      <c r="A149" s="29" t="s">
        <v>271</v>
      </c>
      <c r="B149" s="29" t="s">
        <v>332</v>
      </c>
      <c r="C149" s="30">
        <v>95</v>
      </c>
    </row>
    <row r="150" spans="1:3" ht="15" x14ac:dyDescent="0.2">
      <c r="A150" s="29" t="s">
        <v>272</v>
      </c>
      <c r="B150" s="29" t="s">
        <v>332</v>
      </c>
      <c r="C150" s="30">
        <v>170</v>
      </c>
    </row>
    <row r="151" spans="1:3" ht="15" x14ac:dyDescent="0.2">
      <c r="A151" s="29" t="s">
        <v>220</v>
      </c>
      <c r="B151" s="29" t="s">
        <v>332</v>
      </c>
      <c r="C151" s="30">
        <v>180</v>
      </c>
    </row>
    <row r="152" spans="1:3" ht="15" x14ac:dyDescent="0.2">
      <c r="A152" s="29" t="s">
        <v>273</v>
      </c>
      <c r="B152" s="29" t="s">
        <v>332</v>
      </c>
      <c r="C152" s="30">
        <v>135</v>
      </c>
    </row>
    <row r="153" spans="1:3" ht="15" x14ac:dyDescent="0.2">
      <c r="A153" s="29" t="s">
        <v>274</v>
      </c>
      <c r="B153" s="29" t="s">
        <v>332</v>
      </c>
      <c r="C153" s="30">
        <v>130</v>
      </c>
    </row>
    <row r="154" spans="1:3" ht="15" x14ac:dyDescent="0.2">
      <c r="A154" s="29" t="s">
        <v>275</v>
      </c>
      <c r="B154" s="29" t="s">
        <v>332</v>
      </c>
      <c r="C154" s="30">
        <v>90</v>
      </c>
    </row>
    <row r="155" spans="1:3" ht="15" x14ac:dyDescent="0.2">
      <c r="A155" s="29" t="s">
        <v>276</v>
      </c>
      <c r="B155" s="29" t="s">
        <v>332</v>
      </c>
      <c r="C155" s="30">
        <v>90</v>
      </c>
    </row>
    <row r="156" spans="1:3" ht="15" x14ac:dyDescent="0.2">
      <c r="A156" s="29" t="s">
        <v>277</v>
      </c>
      <c r="B156" s="29" t="s">
        <v>335</v>
      </c>
      <c r="C156" s="30">
        <v>150</v>
      </c>
    </row>
    <row r="157" spans="1:3" ht="15" x14ac:dyDescent="0.2">
      <c r="A157" s="29" t="s">
        <v>278</v>
      </c>
      <c r="B157" s="29" t="s">
        <v>332</v>
      </c>
      <c r="C157" s="30">
        <v>100</v>
      </c>
    </row>
    <row r="158" spans="1:3" ht="15" x14ac:dyDescent="0.2">
      <c r="A158" s="29" t="s">
        <v>279</v>
      </c>
      <c r="B158" s="29" t="s">
        <v>332</v>
      </c>
      <c r="C158" s="30">
        <v>145</v>
      </c>
    </row>
    <row r="159" spans="1:3" ht="15" x14ac:dyDescent="0.2">
      <c r="A159" s="29" t="s">
        <v>372</v>
      </c>
      <c r="B159" s="29" t="s">
        <v>332</v>
      </c>
      <c r="C159" s="30">
        <v>150</v>
      </c>
    </row>
    <row r="160" spans="1:3" ht="15" x14ac:dyDescent="0.2">
      <c r="A160" s="29" t="s">
        <v>281</v>
      </c>
      <c r="B160" s="29" t="s">
        <v>332</v>
      </c>
      <c r="C160" s="30">
        <v>170</v>
      </c>
    </row>
    <row r="161" spans="1:3" ht="15" x14ac:dyDescent="0.2">
      <c r="A161" s="29" t="s">
        <v>282</v>
      </c>
      <c r="B161" s="29" t="s">
        <v>332</v>
      </c>
      <c r="C161" s="30">
        <v>135</v>
      </c>
    </row>
    <row r="162" spans="1:3" ht="15" x14ac:dyDescent="0.2">
      <c r="A162" s="29" t="s">
        <v>283</v>
      </c>
      <c r="B162" s="29" t="s">
        <v>332</v>
      </c>
      <c r="C162" s="30">
        <v>100</v>
      </c>
    </row>
    <row r="163" spans="1:3" ht="15" x14ac:dyDescent="0.2">
      <c r="A163" s="29" t="s">
        <v>373</v>
      </c>
      <c r="B163" s="29" t="s">
        <v>332</v>
      </c>
      <c r="C163" s="30">
        <v>95</v>
      </c>
    </row>
    <row r="164" spans="1:3" ht="15" x14ac:dyDescent="0.2">
      <c r="A164" s="29" t="s">
        <v>285</v>
      </c>
      <c r="B164" s="29" t="s">
        <v>332</v>
      </c>
      <c r="C164" s="30">
        <v>200</v>
      </c>
    </row>
    <row r="165" spans="1:3" ht="15" x14ac:dyDescent="0.2">
      <c r="A165" s="29" t="s">
        <v>286</v>
      </c>
      <c r="B165" s="29" t="s">
        <v>332</v>
      </c>
      <c r="C165" s="30">
        <v>100</v>
      </c>
    </row>
    <row r="166" spans="1:3" ht="15" x14ac:dyDescent="0.2">
      <c r="A166" s="29" t="s">
        <v>287</v>
      </c>
      <c r="B166" s="29" t="s">
        <v>332</v>
      </c>
      <c r="C166" s="30">
        <v>105</v>
      </c>
    </row>
    <row r="167" spans="1:3" ht="15" x14ac:dyDescent="0.2">
      <c r="A167" s="29" t="s">
        <v>288</v>
      </c>
      <c r="B167" s="29" t="s">
        <v>332</v>
      </c>
      <c r="C167" s="30">
        <v>135</v>
      </c>
    </row>
    <row r="168" spans="1:3" ht="15" x14ac:dyDescent="0.2">
      <c r="A168" s="29" t="s">
        <v>289</v>
      </c>
      <c r="B168" s="29" t="s">
        <v>332</v>
      </c>
      <c r="C168" s="30">
        <v>120</v>
      </c>
    </row>
    <row r="169" spans="1:3" ht="15" x14ac:dyDescent="0.2">
      <c r="A169" s="29" t="s">
        <v>290</v>
      </c>
      <c r="B169" s="29" t="s">
        <v>332</v>
      </c>
      <c r="C169" s="30">
        <v>100</v>
      </c>
    </row>
    <row r="170" spans="1:3" ht="15" x14ac:dyDescent="0.2">
      <c r="A170" s="29" t="s">
        <v>291</v>
      </c>
      <c r="B170" s="29" t="s">
        <v>332</v>
      </c>
      <c r="C170" s="30">
        <v>160</v>
      </c>
    </row>
    <row r="171" spans="1:3" ht="15" x14ac:dyDescent="0.2">
      <c r="A171" s="29" t="s">
        <v>292</v>
      </c>
      <c r="B171" s="29" t="s">
        <v>332</v>
      </c>
      <c r="C171" s="30">
        <v>130</v>
      </c>
    </row>
    <row r="172" spans="1:3" ht="30" x14ac:dyDescent="0.2">
      <c r="A172" s="29" t="s">
        <v>374</v>
      </c>
      <c r="B172" s="29" t="s">
        <v>332</v>
      </c>
      <c r="C172" s="30">
        <v>430</v>
      </c>
    </row>
    <row r="173" spans="1:3" ht="15" x14ac:dyDescent="0.2">
      <c r="A173" s="29" t="s">
        <v>375</v>
      </c>
      <c r="B173" s="29" t="s">
        <v>332</v>
      </c>
      <c r="C173" s="30">
        <v>320</v>
      </c>
    </row>
    <row r="174" spans="1:3" ht="15" x14ac:dyDescent="0.2">
      <c r="A174" s="29" t="s">
        <v>294</v>
      </c>
      <c r="B174" s="29" t="s">
        <v>332</v>
      </c>
      <c r="C174" s="30">
        <v>150</v>
      </c>
    </row>
    <row r="175" spans="1:3" ht="15" x14ac:dyDescent="0.2">
      <c r="A175" s="29" t="s">
        <v>376</v>
      </c>
      <c r="B175" s="29" t="s">
        <v>332</v>
      </c>
      <c r="C175" s="30">
        <v>100</v>
      </c>
    </row>
    <row r="176" spans="1:3" ht="15" x14ac:dyDescent="0.2">
      <c r="A176" s="29" t="s">
        <v>295</v>
      </c>
      <c r="B176" s="29" t="s">
        <v>332</v>
      </c>
      <c r="C176" s="30">
        <v>80</v>
      </c>
    </row>
    <row r="177" spans="1:3" ht="15" x14ac:dyDescent="0.2">
      <c r="A177" s="29" t="s">
        <v>296</v>
      </c>
      <c r="B177" s="29" t="s">
        <v>332</v>
      </c>
      <c r="C177" s="30">
        <v>140</v>
      </c>
    </row>
    <row r="178" spans="1:3" ht="15" x14ac:dyDescent="0.2">
      <c r="A178" s="29" t="s">
        <v>297</v>
      </c>
      <c r="B178" s="29" t="s">
        <v>332</v>
      </c>
      <c r="C178" s="30">
        <v>110</v>
      </c>
    </row>
    <row r="179" spans="1:3" ht="15" x14ac:dyDescent="0.2">
      <c r="A179" s="29" t="s">
        <v>298</v>
      </c>
      <c r="B179" s="29" t="s">
        <v>332</v>
      </c>
      <c r="C179" s="30">
        <v>100</v>
      </c>
    </row>
    <row r="180" spans="1:3" ht="15" x14ac:dyDescent="0.2">
      <c r="A180" s="29" t="s">
        <v>299</v>
      </c>
      <c r="B180" s="29" t="s">
        <v>332</v>
      </c>
      <c r="C180" s="30">
        <v>115</v>
      </c>
    </row>
    <row r="181" spans="1:3" ht="15" x14ac:dyDescent="0.2">
      <c r="A181" s="29" t="s">
        <v>300</v>
      </c>
      <c r="B181" s="29" t="s">
        <v>332</v>
      </c>
      <c r="C181" s="30">
        <v>180</v>
      </c>
    </row>
    <row r="182" spans="1:3" ht="15" x14ac:dyDescent="0.2">
      <c r="A182" s="29" t="s">
        <v>301</v>
      </c>
      <c r="B182" s="29" t="s">
        <v>332</v>
      </c>
      <c r="C182" s="30">
        <v>95</v>
      </c>
    </row>
    <row r="183" spans="1:3" ht="15" x14ac:dyDescent="0.2">
      <c r="A183" s="29" t="s">
        <v>377</v>
      </c>
      <c r="B183" s="29" t="s">
        <v>332</v>
      </c>
      <c r="C183" s="30">
        <v>50</v>
      </c>
    </row>
    <row r="184" spans="1:3" ht="15" x14ac:dyDescent="0.2">
      <c r="A184" s="29" t="s">
        <v>302</v>
      </c>
      <c r="B184" s="29" t="s">
        <v>332</v>
      </c>
      <c r="C184" s="30">
        <v>35</v>
      </c>
    </row>
    <row r="185" spans="1:3" ht="15" x14ac:dyDescent="0.2">
      <c r="A185" s="29" t="s">
        <v>303</v>
      </c>
      <c r="B185" s="29" t="s">
        <v>332</v>
      </c>
      <c r="C185" s="30">
        <v>120</v>
      </c>
    </row>
    <row r="186" spans="1:3" ht="15" x14ac:dyDescent="0.2">
      <c r="A186" s="29" t="s">
        <v>304</v>
      </c>
      <c r="B186" s="29" t="s">
        <v>332</v>
      </c>
      <c r="C186" s="30">
        <v>100</v>
      </c>
    </row>
    <row r="187" spans="1:3" ht="15" x14ac:dyDescent="0.2">
      <c r="A187" s="29" t="s">
        <v>378</v>
      </c>
      <c r="B187" s="29" t="s">
        <v>332</v>
      </c>
      <c r="C187" s="30">
        <v>100</v>
      </c>
    </row>
    <row r="188" spans="1:3" ht="15" x14ac:dyDescent="0.2">
      <c r="A188" s="29" t="s">
        <v>305</v>
      </c>
      <c r="B188" s="29" t="s">
        <v>332</v>
      </c>
      <c r="C188" s="30">
        <v>40</v>
      </c>
    </row>
    <row r="189" spans="1:3" ht="15" x14ac:dyDescent="0.2">
      <c r="A189" s="29" t="s">
        <v>379</v>
      </c>
      <c r="B189" s="29" t="s">
        <v>332</v>
      </c>
      <c r="C189" s="30">
        <v>150</v>
      </c>
    </row>
    <row r="190" spans="1:3" ht="15" x14ac:dyDescent="0.2">
      <c r="A190" s="29" t="s">
        <v>306</v>
      </c>
      <c r="B190" s="29" t="s">
        <v>332</v>
      </c>
      <c r="C190" s="30">
        <v>100</v>
      </c>
    </row>
    <row r="191" spans="1:3" ht="15" x14ac:dyDescent="0.2">
      <c r="A191" s="29" t="s">
        <v>307</v>
      </c>
      <c r="B191" s="29" t="s">
        <v>332</v>
      </c>
      <c r="C191" s="30">
        <v>85</v>
      </c>
    </row>
    <row r="192" spans="1:3" ht="15" x14ac:dyDescent="0.2">
      <c r="A192" s="29" t="s">
        <v>308</v>
      </c>
      <c r="B192" s="29" t="s">
        <v>332</v>
      </c>
      <c r="C192" s="30">
        <v>70</v>
      </c>
    </row>
    <row r="193" spans="1:3" ht="15" x14ac:dyDescent="0.2">
      <c r="A193" s="29" t="s">
        <v>309</v>
      </c>
      <c r="B193" s="29" t="s">
        <v>332</v>
      </c>
      <c r="C193" s="30">
        <v>150</v>
      </c>
    </row>
    <row r="194" spans="1:3" ht="15" x14ac:dyDescent="0.2">
      <c r="A194" s="29" t="s">
        <v>310</v>
      </c>
      <c r="B194" s="29" t="s">
        <v>335</v>
      </c>
      <c r="C194" s="30">
        <v>180</v>
      </c>
    </row>
    <row r="195" spans="1:3" ht="15" x14ac:dyDescent="0.2">
      <c r="A195" s="29" t="s">
        <v>311</v>
      </c>
      <c r="B195" s="29" t="s">
        <v>335</v>
      </c>
      <c r="C195" s="30">
        <v>210</v>
      </c>
    </row>
    <row r="196" spans="1:3" ht="15" x14ac:dyDescent="0.2">
      <c r="A196" s="29" t="s">
        <v>312</v>
      </c>
      <c r="B196" s="29" t="s">
        <v>332</v>
      </c>
      <c r="C196" s="30">
        <v>125</v>
      </c>
    </row>
    <row r="197" spans="1:3" ht="15" x14ac:dyDescent="0.2">
      <c r="A197" s="29" t="s">
        <v>313</v>
      </c>
      <c r="B197" s="29" t="s">
        <v>332</v>
      </c>
      <c r="C197" s="30">
        <v>120</v>
      </c>
    </row>
    <row r="198" spans="1:3" ht="15" x14ac:dyDescent="0.2">
      <c r="A198" s="29" t="s">
        <v>314</v>
      </c>
      <c r="B198" s="29" t="s">
        <v>332</v>
      </c>
      <c r="C198" s="30">
        <v>170</v>
      </c>
    </row>
    <row r="199" spans="1:3" ht="15" x14ac:dyDescent="0.2">
      <c r="A199" s="29" t="s">
        <v>380</v>
      </c>
      <c r="B199" s="29" t="s">
        <v>332</v>
      </c>
      <c r="C199" s="30">
        <v>95</v>
      </c>
    </row>
    <row r="200" spans="1:3" ht="15" x14ac:dyDescent="0.2">
      <c r="A200" s="29" t="s">
        <v>315</v>
      </c>
      <c r="B200" s="29" t="s">
        <v>332</v>
      </c>
      <c r="C200" s="30">
        <v>140</v>
      </c>
    </row>
    <row r="201" spans="1:3" ht="15" x14ac:dyDescent="0.2">
      <c r="A201" s="29" t="s">
        <v>316</v>
      </c>
      <c r="B201" s="29" t="s">
        <v>332</v>
      </c>
      <c r="C201" s="30">
        <v>105</v>
      </c>
    </row>
    <row r="202" spans="1:3" ht="15" x14ac:dyDescent="0.2">
      <c r="A202" s="29" t="s">
        <v>317</v>
      </c>
      <c r="B202" s="29" t="s">
        <v>381</v>
      </c>
      <c r="C202" s="30">
        <v>270</v>
      </c>
    </row>
    <row r="203" spans="1:3" ht="15" x14ac:dyDescent="0.2">
      <c r="A203" s="29" t="s">
        <v>318</v>
      </c>
      <c r="B203" s="29" t="s">
        <v>382</v>
      </c>
      <c r="C203" s="30">
        <v>2100</v>
      </c>
    </row>
    <row r="204" spans="1:3" ht="15" x14ac:dyDescent="0.2">
      <c r="A204" s="29" t="s">
        <v>319</v>
      </c>
      <c r="B204" s="29" t="s">
        <v>332</v>
      </c>
      <c r="C204" s="30">
        <v>90</v>
      </c>
    </row>
    <row r="205" spans="1:3" ht="15" x14ac:dyDescent="0.2">
      <c r="A205" s="29" t="s">
        <v>320</v>
      </c>
      <c r="B205" s="29" t="s">
        <v>332</v>
      </c>
      <c r="C205" s="30">
        <v>105</v>
      </c>
    </row>
    <row r="206" spans="1:3" ht="15" x14ac:dyDescent="0.2">
      <c r="A206" s="29" t="s">
        <v>321</v>
      </c>
      <c r="B206" s="29" t="s">
        <v>332</v>
      </c>
      <c r="C206" s="30">
        <v>135</v>
      </c>
    </row>
    <row r="207" spans="1:3" ht="15" x14ac:dyDescent="0.2">
      <c r="A207" s="29" t="s">
        <v>322</v>
      </c>
      <c r="B207" s="29" t="s">
        <v>332</v>
      </c>
      <c r="C207" s="30">
        <v>70</v>
      </c>
    </row>
    <row r="208" spans="1:3" ht="15" x14ac:dyDescent="0.2">
      <c r="A208" s="29" t="s">
        <v>383</v>
      </c>
      <c r="B208" s="29" t="s">
        <v>332</v>
      </c>
      <c r="C208" s="30">
        <v>110</v>
      </c>
    </row>
    <row r="209" spans="1:3" ht="15" x14ac:dyDescent="0.2">
      <c r="A209" s="29" t="s">
        <v>384</v>
      </c>
      <c r="B209" s="29" t="s">
        <v>332</v>
      </c>
      <c r="C209" s="30">
        <v>125</v>
      </c>
    </row>
    <row r="210" spans="1:3" ht="15" x14ac:dyDescent="0.2">
      <c r="A210" s="29" t="s">
        <v>323</v>
      </c>
      <c r="B210" s="29" t="s">
        <v>332</v>
      </c>
      <c r="C210" s="30">
        <v>60</v>
      </c>
    </row>
    <row r="211" spans="1:3" ht="15" x14ac:dyDescent="0.2">
      <c r="A211" s="29" t="s">
        <v>324</v>
      </c>
      <c r="B211" s="29" t="s">
        <v>332</v>
      </c>
      <c r="C211" s="30">
        <v>100</v>
      </c>
    </row>
    <row r="212" spans="1:3" ht="15" x14ac:dyDescent="0.2">
      <c r="A212" s="29" t="s">
        <v>326</v>
      </c>
      <c r="B212" s="29" t="s">
        <v>332</v>
      </c>
      <c r="C212" s="30">
        <v>100</v>
      </c>
    </row>
    <row r="213" spans="1:3" ht="15" x14ac:dyDescent="0.2">
      <c r="A213" s="29" t="s">
        <v>325</v>
      </c>
      <c r="B213" s="29" t="s">
        <v>332</v>
      </c>
      <c r="C213" s="30">
        <v>95</v>
      </c>
    </row>
    <row r="214" spans="1:3" ht="15" x14ac:dyDescent="0.2">
      <c r="A214" s="29" t="s">
        <v>385</v>
      </c>
      <c r="B214" s="29" t="s">
        <v>332</v>
      </c>
      <c r="C214" s="30">
        <v>160</v>
      </c>
    </row>
    <row r="215" spans="1:3" ht="15" x14ac:dyDescent="0.2">
      <c r="A215" s="29" t="s">
        <v>327</v>
      </c>
      <c r="B215" s="29" t="s">
        <v>332</v>
      </c>
      <c r="C215" s="30">
        <v>140</v>
      </c>
    </row>
    <row r="216" spans="1:3" ht="15" x14ac:dyDescent="0.2">
      <c r="A216" s="29" t="s">
        <v>328</v>
      </c>
      <c r="B216" s="29" t="s">
        <v>386</v>
      </c>
      <c r="C216" s="30">
        <v>25000</v>
      </c>
    </row>
  </sheetData>
  <autoFilter ref="A1:C216" xr:uid="{00000000-0009-0000-0000-000002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6C889-2A95-4A18-87BC-B6C7463C14F2}">
  <sheetPr codeName="Лист7"/>
  <dimension ref="A1:V4"/>
  <sheetViews>
    <sheetView workbookViewId="0">
      <selection activeCell="K32" sqref="K32"/>
    </sheetView>
  </sheetViews>
  <sheetFormatPr defaultRowHeight="12.75" x14ac:dyDescent="0.2"/>
  <cols>
    <col min="2" max="2" width="14" customWidth="1"/>
  </cols>
  <sheetData>
    <row r="1" spans="1:22" x14ac:dyDescent="0.2">
      <c r="A1" s="63" t="s">
        <v>435</v>
      </c>
      <c r="D1" s="63" t="s">
        <v>429</v>
      </c>
      <c r="F1" s="63" t="s">
        <v>428</v>
      </c>
      <c r="J1" s="63" t="s">
        <v>94</v>
      </c>
      <c r="K1" s="63" t="s">
        <v>427</v>
      </c>
      <c r="P1" s="63" t="s">
        <v>426</v>
      </c>
      <c r="V1" s="63" t="s">
        <v>430</v>
      </c>
    </row>
    <row r="2" spans="1:22" ht="15" x14ac:dyDescent="0.25">
      <c r="A2" t="s">
        <v>436</v>
      </c>
      <c r="D2" t="s">
        <v>400</v>
      </c>
      <c r="F2" t="s">
        <v>416</v>
      </c>
      <c r="J2" s="71">
        <v>4</v>
      </c>
      <c r="K2" s="72" t="s">
        <v>402</v>
      </c>
      <c r="P2" t="s">
        <v>424</v>
      </c>
      <c r="V2" t="s">
        <v>431</v>
      </c>
    </row>
    <row r="3" spans="1:22" ht="15" x14ac:dyDescent="0.25">
      <c r="A3" t="s">
        <v>437</v>
      </c>
      <c r="D3" t="s">
        <v>415</v>
      </c>
      <c r="F3" t="s">
        <v>417</v>
      </c>
      <c r="J3" s="71">
        <v>2</v>
      </c>
      <c r="K3" s="72" t="s">
        <v>418</v>
      </c>
      <c r="P3" t="s">
        <v>425</v>
      </c>
      <c r="V3" t="s">
        <v>432</v>
      </c>
    </row>
    <row r="4" spans="1:22" x14ac:dyDescent="0.2">
      <c r="J4" s="71">
        <v>5</v>
      </c>
      <c r="K4" t="s">
        <v>451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Форма для заполнения</vt:lpstr>
      <vt:lpstr>стр.1</vt:lpstr>
      <vt:lpstr>стр.2_3</vt:lpstr>
      <vt:lpstr>Страны сут.</vt:lpstr>
      <vt:lpstr>Страны жил.</vt:lpstr>
      <vt:lpstr>справочник</vt:lpstr>
      <vt:lpstr>стр.1!Область_печати</vt:lpstr>
      <vt:lpstr>стр.2_3!Область_печати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Фадеев Дмитрий Игоревич</cp:lastModifiedBy>
  <cp:lastPrinted>2023-01-18T12:15:55Z</cp:lastPrinted>
  <dcterms:created xsi:type="dcterms:W3CDTF">2011-01-11T10:25:48Z</dcterms:created>
  <dcterms:modified xsi:type="dcterms:W3CDTF">2023-01-26T08:29:54Z</dcterms:modified>
</cp:coreProperties>
</file>